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4.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shlee.collins\Desktop\CIC\Catering\"/>
    </mc:Choice>
  </mc:AlternateContent>
  <bookViews>
    <workbookView xWindow="-15" yWindow="105" windowWidth="9570" windowHeight="4590" tabRatio="742"/>
  </bookViews>
  <sheets>
    <sheet name="Menu" sheetId="5" r:id="rId1"/>
    <sheet name="Menu (2)" sheetId="17" state="hidden" r:id="rId2"/>
    <sheet name="Menu (3)" sheetId="18" state="hidden" r:id="rId3"/>
    <sheet name="Menu (4)" sheetId="19" state="hidden" r:id="rId4"/>
    <sheet name="Conference Centre Details" sheetId="12" state="hidden" r:id="rId5"/>
    <sheet name="Input" sheetId="6" state="hidden" r:id="rId6"/>
    <sheet name="Catering Policies" sheetId="20" r:id="rId7"/>
  </sheets>
  <definedNames>
    <definedName name="_xlnm._FilterDatabase" localSheetId="5" hidden="1">Input!$A$6:$D$21</definedName>
    <definedName name="Catering">#REF!</definedName>
    <definedName name="IQ_ADDIN" hidden="1">"AUTO"</definedName>
    <definedName name="IQ_CH" hidden="1">110000</definedName>
    <definedName name="IQ_CQ" hidden="1">5000</definedName>
    <definedName name="IQ_CY" hidden="1">10000</definedName>
    <definedName name="IQ_EXPENSE_CODE_">"GoldenBoy"</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40458.5789930556</definedName>
    <definedName name="IQ_NTM" hidden="1">6000</definedName>
    <definedName name="IQ_TODAY" hidden="1">0</definedName>
    <definedName name="IQ_WEEK" hidden="1">50000</definedName>
    <definedName name="IQ_YTD" hidden="1">3000</definedName>
    <definedName name="IQ_YTDMONTH" hidden="1">130000</definedName>
    <definedName name="Layout">#REF!</definedName>
    <definedName name="_xlnm.Print_Area" localSheetId="5">Input!$A$1:$J$21</definedName>
    <definedName name="_xlnm.Print_Area" localSheetId="0">Menu!$A$1:$T$53</definedName>
    <definedName name="_xlnm.Print_Area" localSheetId="1">'Menu (2)'!$A$1:$AA$38</definedName>
    <definedName name="_xlnm.Print_Area" localSheetId="2">'Menu (3)'!$A$1:$AA$38</definedName>
    <definedName name="_xlnm.Print_Area" localSheetId="3">'Menu (4)'!$A$1:$AA$38</definedName>
    <definedName name="Seating">#REF!</definedName>
  </definedNames>
  <calcPr calcId="152511"/>
</workbook>
</file>

<file path=xl/calcChain.xml><?xml version="1.0" encoding="utf-8"?>
<calcChain xmlns="http://schemas.openxmlformats.org/spreadsheetml/2006/main">
  <c r="H13" i="5" l="1"/>
  <c r="L13" i="5"/>
  <c r="T13" i="5"/>
  <c r="H14" i="5"/>
  <c r="T14" i="5"/>
  <c r="H32" i="5" l="1"/>
  <c r="H23" i="5"/>
  <c r="T41" i="5" l="1"/>
  <c r="T39" i="5"/>
  <c r="T37" i="5"/>
  <c r="T35" i="5"/>
  <c r="T33" i="5"/>
  <c r="P48" i="5"/>
  <c r="P44" i="5"/>
  <c r="P41" i="5"/>
  <c r="P29" i="5"/>
  <c r="P27" i="5"/>
  <c r="P25" i="5"/>
  <c r="P23" i="5"/>
  <c r="P33" i="5"/>
  <c r="P34" i="5"/>
  <c r="P35" i="5"/>
  <c r="P36" i="5"/>
  <c r="P38" i="5"/>
  <c r="P40" i="5"/>
  <c r="P43" i="5"/>
  <c r="P49" i="5"/>
  <c r="P51" i="5"/>
  <c r="P11" i="5"/>
  <c r="P12" i="5"/>
  <c r="L41" i="5"/>
  <c r="L52" i="5"/>
  <c r="L51" i="5"/>
  <c r="L49" i="5"/>
  <c r="L48" i="5"/>
  <c r="L47" i="5"/>
  <c r="L46" i="5"/>
  <c r="L43" i="5"/>
  <c r="L40" i="5"/>
  <c r="L39" i="5"/>
  <c r="L37" i="5"/>
  <c r="L26" i="5"/>
  <c r="L27" i="5"/>
  <c r="L28" i="5"/>
  <c r="L29" i="5"/>
  <c r="L30" i="5"/>
  <c r="L31" i="5"/>
  <c r="L32" i="5"/>
  <c r="L25" i="5"/>
  <c r="L21" i="5"/>
  <c r="L17" i="5"/>
  <c r="H41" i="5" l="1"/>
  <c r="H43" i="5"/>
  <c r="H44" i="5"/>
  <c r="H47" i="5"/>
  <c r="H48" i="5"/>
  <c r="H51" i="5"/>
  <c r="H30" i="5"/>
  <c r="H31" i="5"/>
  <c r="L12" i="5" l="1"/>
  <c r="L11" i="5"/>
  <c r="L10" i="5"/>
  <c r="L8" i="5"/>
  <c r="L6" i="5"/>
  <c r="P19" i="5" l="1"/>
  <c r="P30" i="5"/>
  <c r="P17" i="5"/>
  <c r="P16" i="5"/>
  <c r="P15" i="5"/>
  <c r="T27" i="5"/>
  <c r="T28" i="5"/>
  <c r="T29" i="5"/>
  <c r="T30" i="5"/>
  <c r="T26" i="5"/>
  <c r="T7" i="5"/>
  <c r="T8" i="5"/>
  <c r="T9" i="5"/>
  <c r="T10" i="5"/>
  <c r="T11" i="5"/>
  <c r="T12" i="5"/>
  <c r="T15" i="5"/>
  <c r="T16" i="5"/>
  <c r="T17" i="5"/>
  <c r="T18" i="5"/>
  <c r="T19" i="5"/>
  <c r="T20" i="5"/>
  <c r="T21" i="5"/>
  <c r="T22" i="5"/>
  <c r="T23" i="5"/>
  <c r="T6" i="5"/>
  <c r="P9" i="5"/>
  <c r="P7" i="5"/>
  <c r="P6" i="5"/>
  <c r="H35" i="5"/>
  <c r="H36" i="5"/>
  <c r="H37" i="5"/>
  <c r="H39" i="5"/>
  <c r="H34" i="5"/>
  <c r="H25" i="5"/>
  <c r="H26" i="5"/>
  <c r="H27" i="5"/>
  <c r="H28" i="5"/>
  <c r="H24" i="5"/>
  <c r="H20" i="5"/>
  <c r="H17" i="5"/>
  <c r="H18" i="5"/>
  <c r="H19" i="5"/>
  <c r="H16" i="5"/>
  <c r="H7" i="5" l="1"/>
  <c r="H8" i="5"/>
  <c r="H9" i="5"/>
  <c r="H10" i="5"/>
  <c r="H11" i="5"/>
  <c r="H6" i="5"/>
  <c r="C50" i="5" l="1"/>
  <c r="K4" i="19"/>
  <c r="K5" i="19"/>
  <c r="S5" i="19"/>
  <c r="AA5" i="19"/>
  <c r="K6" i="19"/>
  <c r="S6" i="19"/>
  <c r="K7" i="19"/>
  <c r="AA7" i="19"/>
  <c r="K8" i="19"/>
  <c r="S8" i="19"/>
  <c r="K9" i="19"/>
  <c r="S9" i="19"/>
  <c r="AA9" i="19"/>
  <c r="K10" i="19"/>
  <c r="S10" i="19"/>
  <c r="AA10" i="19"/>
  <c r="K11" i="19"/>
  <c r="S11" i="19"/>
  <c r="AA11" i="19"/>
  <c r="K12" i="19"/>
  <c r="S12" i="19"/>
  <c r="AA12" i="19"/>
  <c r="K13" i="19"/>
  <c r="S13" i="19"/>
  <c r="AA13" i="19"/>
  <c r="K14" i="19"/>
  <c r="S14" i="19"/>
  <c r="AA14" i="19"/>
  <c r="S15" i="19"/>
  <c r="AA15" i="19"/>
  <c r="K16" i="19"/>
  <c r="C32" i="19" s="1"/>
  <c r="AA16" i="19"/>
  <c r="K17" i="19"/>
  <c r="AA17" i="19"/>
  <c r="K18" i="19"/>
  <c r="S18" i="19"/>
  <c r="AA18" i="19"/>
  <c r="S19" i="19"/>
  <c r="K20" i="19"/>
  <c r="AA20" i="19"/>
  <c r="K21" i="19"/>
  <c r="AA21" i="19"/>
  <c r="AA22" i="19"/>
  <c r="K23" i="19"/>
  <c r="AA23" i="19"/>
  <c r="K24" i="19"/>
  <c r="S24" i="19"/>
  <c r="AA24" i="19"/>
  <c r="K25" i="19"/>
  <c r="S25" i="19"/>
  <c r="K26" i="19"/>
  <c r="AA26" i="19"/>
  <c r="K27" i="19"/>
  <c r="AA27" i="19"/>
  <c r="K28" i="19"/>
  <c r="AA28" i="19"/>
  <c r="K29" i="19"/>
  <c r="AA29" i="19"/>
  <c r="S30" i="19"/>
  <c r="AA30" i="19"/>
  <c r="S31" i="19"/>
  <c r="AA31" i="19"/>
  <c r="S32" i="19"/>
  <c r="S33" i="19"/>
  <c r="AA33" i="19"/>
  <c r="S34" i="19"/>
  <c r="AA34" i="19"/>
  <c r="S35" i="19"/>
  <c r="AA35" i="19"/>
  <c r="S36" i="19"/>
  <c r="AA36" i="19"/>
  <c r="S37" i="19"/>
  <c r="AA37" i="19"/>
  <c r="S38" i="19"/>
  <c r="AA38" i="19"/>
  <c r="K4" i="18"/>
  <c r="K5" i="18"/>
  <c r="S5" i="18"/>
  <c r="AA5" i="18"/>
  <c r="K6" i="18"/>
  <c r="S6" i="18"/>
  <c r="K7" i="18"/>
  <c r="AA7" i="18"/>
  <c r="K8" i="18"/>
  <c r="S8" i="18"/>
  <c r="K9" i="18"/>
  <c r="S9" i="18"/>
  <c r="AA9" i="18"/>
  <c r="K10" i="18"/>
  <c r="S10" i="18"/>
  <c r="AA10" i="18"/>
  <c r="K11" i="18"/>
  <c r="S11" i="18"/>
  <c r="AA11" i="18"/>
  <c r="K12" i="18"/>
  <c r="S12" i="18"/>
  <c r="AA12" i="18"/>
  <c r="K13" i="18"/>
  <c r="S13" i="18"/>
  <c r="AA13" i="18"/>
  <c r="K14" i="18"/>
  <c r="S14" i="18"/>
  <c r="AA14" i="18"/>
  <c r="S15" i="18"/>
  <c r="AA15" i="18"/>
  <c r="K16" i="18"/>
  <c r="AA16" i="18"/>
  <c r="K17" i="18"/>
  <c r="C32" i="18"/>
  <c r="C33" i="18" s="1"/>
  <c r="AA17" i="18"/>
  <c r="K18" i="18"/>
  <c r="S18" i="18"/>
  <c r="AA18" i="18"/>
  <c r="S19" i="18"/>
  <c r="K20" i="18"/>
  <c r="AA20" i="18"/>
  <c r="K21" i="18"/>
  <c r="AA21" i="18"/>
  <c r="AA22" i="18"/>
  <c r="K23" i="18"/>
  <c r="AA23" i="18"/>
  <c r="K24" i="18"/>
  <c r="S24" i="18"/>
  <c r="AA24" i="18"/>
  <c r="K25" i="18"/>
  <c r="S25" i="18"/>
  <c r="K26" i="18"/>
  <c r="AA26" i="18"/>
  <c r="K27" i="18"/>
  <c r="AA27" i="18"/>
  <c r="K28" i="18"/>
  <c r="AA28" i="18"/>
  <c r="K29" i="18"/>
  <c r="AA29" i="18"/>
  <c r="S30" i="18"/>
  <c r="AA30" i="18"/>
  <c r="S31" i="18"/>
  <c r="AA31" i="18"/>
  <c r="S32" i="18"/>
  <c r="S33" i="18"/>
  <c r="AA33" i="18"/>
  <c r="S34" i="18"/>
  <c r="AA34" i="18"/>
  <c r="S35" i="18"/>
  <c r="AA35" i="18"/>
  <c r="S36" i="18"/>
  <c r="AA36" i="18"/>
  <c r="S37" i="18"/>
  <c r="AA37" i="18"/>
  <c r="S38" i="18"/>
  <c r="AA38" i="18"/>
  <c r="K4" i="17"/>
  <c r="K5" i="17"/>
  <c r="S5" i="17"/>
  <c r="AA5" i="17"/>
  <c r="K6" i="17"/>
  <c r="S6" i="17"/>
  <c r="K7" i="17"/>
  <c r="AA7" i="17"/>
  <c r="K8" i="17"/>
  <c r="S8" i="17"/>
  <c r="K9" i="17"/>
  <c r="S9" i="17"/>
  <c r="AA9" i="17"/>
  <c r="K10" i="17"/>
  <c r="S10" i="17"/>
  <c r="AA10" i="17"/>
  <c r="K11" i="17"/>
  <c r="S11" i="17"/>
  <c r="AA11" i="17"/>
  <c r="K12" i="17"/>
  <c r="S12" i="17"/>
  <c r="AA12" i="17"/>
  <c r="K13" i="17"/>
  <c r="S13" i="17"/>
  <c r="AA13" i="17"/>
  <c r="K14" i="17"/>
  <c r="S14" i="17"/>
  <c r="AA14" i="17"/>
  <c r="S15" i="17"/>
  <c r="AA15" i="17"/>
  <c r="K16" i="17"/>
  <c r="C32" i="17" s="1"/>
  <c r="AA16" i="17"/>
  <c r="K17" i="17"/>
  <c r="AA17" i="17"/>
  <c r="K18" i="17"/>
  <c r="S18" i="17"/>
  <c r="AA18" i="17"/>
  <c r="S19" i="17"/>
  <c r="K20" i="17"/>
  <c r="AA20" i="17"/>
  <c r="K21" i="17"/>
  <c r="AA21" i="17"/>
  <c r="AA22" i="17"/>
  <c r="K23" i="17"/>
  <c r="AA23" i="17"/>
  <c r="K24" i="17"/>
  <c r="S24" i="17"/>
  <c r="AA24" i="17"/>
  <c r="K25" i="17"/>
  <c r="S25" i="17"/>
  <c r="K26" i="17"/>
  <c r="AA26" i="17"/>
  <c r="K27" i="17"/>
  <c r="AA27" i="17"/>
  <c r="K28" i="17"/>
  <c r="AA28" i="17"/>
  <c r="K29" i="17"/>
  <c r="AA29" i="17"/>
  <c r="S30" i="17"/>
  <c r="AA30" i="17"/>
  <c r="S31" i="17"/>
  <c r="AA31" i="17"/>
  <c r="S32" i="17"/>
  <c r="S33" i="17"/>
  <c r="AA33" i="17"/>
  <c r="S34" i="17"/>
  <c r="AA34" i="17"/>
  <c r="S35" i="17"/>
  <c r="AA35" i="17"/>
  <c r="S36" i="17"/>
  <c r="AA36" i="17"/>
  <c r="S37" i="17"/>
  <c r="AA37" i="17"/>
  <c r="S38" i="17"/>
  <c r="AA38" i="17"/>
  <c r="E2" i="6"/>
  <c r="I2" i="6"/>
  <c r="C7" i="6"/>
  <c r="C8" i="6"/>
  <c r="C9" i="6"/>
  <c r="C10" i="6"/>
  <c r="C11" i="6"/>
  <c r="C12" i="6"/>
  <c r="C13" i="6"/>
  <c r="C14" i="6"/>
  <c r="C15" i="6"/>
  <c r="C16" i="6"/>
  <c r="C17" i="6"/>
  <c r="C18" i="6"/>
  <c r="C19" i="6"/>
  <c r="C20" i="6"/>
  <c r="C21" i="6"/>
  <c r="A8" i="6"/>
  <c r="D8" i="6" s="1"/>
  <c r="A7" i="6"/>
  <c r="D7" i="6" s="1"/>
  <c r="D2" i="6"/>
  <c r="T1" i="6"/>
  <c r="S2" i="6" s="1"/>
  <c r="T2" i="6" s="1"/>
  <c r="S3" i="6" s="1"/>
  <c r="T3" i="6" s="1"/>
  <c r="S4" i="6" s="1"/>
  <c r="T4" i="6" s="1"/>
  <c r="S5" i="6" s="1"/>
  <c r="T5" i="6" s="1"/>
  <c r="R6" i="6" s="1"/>
  <c r="S6" i="6" s="1"/>
  <c r="H2" i="6"/>
  <c r="J2" i="6"/>
  <c r="A2" i="6"/>
  <c r="G2" i="6"/>
  <c r="F2" i="6"/>
  <c r="C2" i="6"/>
  <c r="B2" i="6"/>
  <c r="B8" i="6"/>
  <c r="B9" i="6"/>
  <c r="B10" i="6"/>
  <c r="B11" i="6"/>
  <c r="B12" i="6"/>
  <c r="B13" i="6"/>
  <c r="B14" i="6"/>
  <c r="B15" i="6"/>
  <c r="B16" i="6"/>
  <c r="B17" i="6"/>
  <c r="B18" i="6"/>
  <c r="B19" i="6"/>
  <c r="B20" i="6"/>
  <c r="B21" i="6"/>
  <c r="A9" i="6"/>
  <c r="D9" i="6" s="1"/>
  <c r="A10" i="6"/>
  <c r="D10" i="6"/>
  <c r="A11" i="6"/>
  <c r="D11" i="6" s="1"/>
  <c r="A12" i="6"/>
  <c r="D12" i="6" s="1"/>
  <c r="A13" i="6"/>
  <c r="D13" i="6" s="1"/>
  <c r="A14" i="6"/>
  <c r="D14" i="6" s="1"/>
  <c r="A15" i="6"/>
  <c r="D15" i="6" s="1"/>
  <c r="A16" i="6"/>
  <c r="D16" i="6" s="1"/>
  <c r="A17" i="6"/>
  <c r="D17" i="6" s="1"/>
  <c r="A18" i="6"/>
  <c r="D18" i="6" s="1"/>
  <c r="A19" i="6"/>
  <c r="D19" i="6" s="1"/>
  <c r="A20" i="6"/>
  <c r="D20" i="6" s="1"/>
  <c r="A21" i="6"/>
  <c r="D21" i="6" s="1"/>
  <c r="B7" i="6"/>
  <c r="C33" i="19" l="1"/>
  <c r="C35" i="19" s="1"/>
  <c r="C33" i="17"/>
  <c r="C35" i="17" s="1"/>
  <c r="C35" i="18"/>
  <c r="R7" i="6"/>
  <c r="S7" i="6" s="1"/>
  <c r="R8" i="6"/>
  <c r="S8" i="6" l="1"/>
  <c r="R9" i="6" s="1"/>
  <c r="S9" i="6" s="1"/>
</calcChain>
</file>

<file path=xl/sharedStrings.xml><?xml version="1.0" encoding="utf-8"?>
<sst xmlns="http://schemas.openxmlformats.org/spreadsheetml/2006/main" count="565" uniqueCount="289">
  <si>
    <t>TOTAL</t>
  </si>
  <si>
    <t>Organizer</t>
  </si>
  <si>
    <t>Guests</t>
  </si>
  <si>
    <t>Mtg_Start</t>
  </si>
  <si>
    <t>Mtg_Start_Time</t>
  </si>
  <si>
    <t>Behalf_Of</t>
  </si>
  <si>
    <t>Cost_Code</t>
  </si>
  <si>
    <t>Notes</t>
  </si>
  <si>
    <t>Item_ID</t>
  </si>
  <si>
    <t>Phone_Number</t>
  </si>
  <si>
    <t>Find (</t>
  </si>
  <si>
    <t>Find )</t>
  </si>
  <si>
    <t>Find -</t>
  </si>
  <si>
    <t>Find " "</t>
  </si>
  <si>
    <t>Original</t>
  </si>
  <si>
    <t>Find "."</t>
  </si>
  <si>
    <t>Count</t>
  </si>
  <si>
    <t>}</t>
  </si>
  <si>
    <t>Function_Name</t>
  </si>
  <si>
    <t>Delivery</t>
  </si>
  <si>
    <t>Duration</t>
  </si>
  <si>
    <t>MEADOWVALE CONFERENCE CENTRE</t>
  </si>
  <si>
    <t>HOURS OF OPERATION</t>
  </si>
  <si>
    <t>7:30 am to 5:00 pm, Monday to Friday</t>
  </si>
  <si>
    <t>STAFFING</t>
  </si>
  <si>
    <t xml:space="preserve">Equipped with dual projectors, dual screens &amp; audio capabilities </t>
  </si>
  <si>
    <t>MUSKOKA - Capacity 21 - 30</t>
  </si>
  <si>
    <t>Meeting room with square tables and stacking chairs</t>
  </si>
  <si>
    <t>AUDIO VISUAL EQUIPMENT</t>
  </si>
  <si>
    <t>All meeting rooms are equipped with drop down screens</t>
  </si>
  <si>
    <t>ADDITIONAL REQUIREMENTS</t>
  </si>
  <si>
    <t>Morning Assortment</t>
  </si>
  <si>
    <t>Scone Basket</t>
  </si>
  <si>
    <t>Mini Danish Tray</t>
  </si>
  <si>
    <t>Healthy Fruit &amp; Fibre Loaf</t>
  </si>
  <si>
    <t>Muffin Basket</t>
  </si>
  <si>
    <t>Morning Agenda</t>
  </si>
  <si>
    <t>ROOMS</t>
  </si>
  <si>
    <t>Large Auditorium</t>
  </si>
  <si>
    <t xml:space="preserve">Please note that large groups requiring table seating will need to rent additional tables, which can easily be arranged through the Conference Centre Coordinator </t>
  </si>
  <si>
    <r>
      <t xml:space="preserve">Multi-Configurations include: </t>
    </r>
    <r>
      <rPr>
        <i/>
        <sz val="11"/>
        <color indexed="8"/>
        <rFont val="Arial"/>
        <family val="2"/>
      </rPr>
      <t xml:space="preserve">Boardroom, U-Shape, Table Groups &amp; Hollow Square </t>
    </r>
  </si>
  <si>
    <t>ALGONQUIN - Capacity 23</t>
  </si>
  <si>
    <t>HUDSON - Capacity 21 - 30</t>
  </si>
  <si>
    <r>
      <t xml:space="preserve">Multi-Configurations include: </t>
    </r>
    <r>
      <rPr>
        <i/>
        <sz val="11"/>
        <color indexed="8"/>
        <rFont val="Arial"/>
        <family val="2"/>
      </rPr>
      <t xml:space="preserve">U-Shape, Table Groups &amp; Hollow Square </t>
    </r>
  </si>
  <si>
    <t>NIAGARA - Capacity 100 in Theatre / 65 in Table Groups</t>
  </si>
  <si>
    <t xml:space="preserve">Small Auditorium </t>
  </si>
  <si>
    <t>Equipped with projector, one screen and audio capabilities</t>
  </si>
  <si>
    <r>
      <t xml:space="preserve">Multi-Configurations include: </t>
    </r>
    <r>
      <rPr>
        <i/>
        <sz val="11"/>
        <color indexed="8"/>
        <rFont val="Arial"/>
        <family val="2"/>
      </rPr>
      <t>Theatre, Table Groups &amp; Reception</t>
    </r>
  </si>
  <si>
    <t>RIDEAU - Capacity 23</t>
  </si>
  <si>
    <t xml:space="preserve">Wireless voice - lift lapel microphones and standard microphones are available upon request </t>
  </si>
  <si>
    <t>Classic Sandwich Basket</t>
  </si>
  <si>
    <t>Market Sandwich Basket</t>
  </si>
  <si>
    <t>Traditional Sandwich Platter</t>
  </si>
  <si>
    <t>Wrap Sandwich Basket</t>
  </si>
  <si>
    <t>Cheese Tray</t>
  </si>
  <si>
    <t>Fruit Tray</t>
  </si>
  <si>
    <t>Vegetable Basket</t>
  </si>
  <si>
    <t xml:space="preserve"> </t>
  </si>
  <si>
    <t>Version July 22, 2013</t>
  </si>
  <si>
    <t xml:space="preserve">LUNCHEON SELECTIONS </t>
  </si>
  <si>
    <t>Please fill in ALL the information</t>
  </si>
  <si>
    <t>Enter quantities requested in space provided</t>
  </si>
  <si>
    <t>Date of Function:</t>
  </si>
  <si>
    <t>Customize your own Luncheon Menu Package</t>
  </si>
  <si>
    <t>PIZZA PIZZA,Hot and Fresh !!!</t>
  </si>
  <si>
    <t>French Connection Basket</t>
  </si>
  <si>
    <t>ADD, one(1) classic salad and regular beverage</t>
  </si>
  <si>
    <t>TRADITIONAL FAVORITES</t>
  </si>
  <si>
    <t>Contact Name:</t>
  </si>
  <si>
    <t xml:space="preserve">ADD, one (1)classic salad, a second salad or </t>
  </si>
  <si>
    <r>
      <t>Cinnamon Rolls w/ Icing</t>
    </r>
    <r>
      <rPr>
        <b/>
        <sz val="7"/>
        <rFont val="Times New Roman"/>
        <family val="1"/>
      </rPr>
      <t xml:space="preserve"> </t>
    </r>
    <r>
      <rPr>
        <b/>
        <sz val="8"/>
        <rFont val="Times New Roman"/>
        <family val="1"/>
      </rPr>
      <t xml:space="preserve"> </t>
    </r>
  </si>
  <si>
    <t>classic dessert tray and regular beverage</t>
  </si>
  <si>
    <t>EXOTIC VARIETIES</t>
  </si>
  <si>
    <t>Telephone #::</t>
  </si>
  <si>
    <t>Location:</t>
  </si>
  <si>
    <t xml:space="preserve">Beef Bell Pepper &amp; Mushroom Ragout </t>
  </si>
  <si>
    <t>Company Name:</t>
  </si>
  <si>
    <t xml:space="preserve">Assorted Bagels w/cream cheese </t>
  </si>
  <si>
    <t>Beef Chasseur</t>
  </si>
  <si>
    <t>Sage Crusted Pork Tenderloin</t>
  </si>
  <si>
    <t>Mail Transit #:</t>
  </si>
  <si>
    <t>Department:</t>
  </si>
  <si>
    <t>Fresh Fruit &amp; Yogurt Parfaits (ind.)</t>
  </si>
  <si>
    <t>Thyme for Chicken</t>
  </si>
  <si>
    <t>Baked Chicken Supreme</t>
  </si>
  <si>
    <t>Coconut Crusted Chicken Breast</t>
  </si>
  <si>
    <t># of people</t>
  </si>
  <si>
    <t>Delivery Time</t>
  </si>
  <si>
    <t>Chicken or Veal Parmesan</t>
  </si>
  <si>
    <t>Customize your own Continental</t>
  </si>
  <si>
    <t>Classic &amp; Premium Salads /</t>
  </si>
  <si>
    <t>Corn Dusted Salmon</t>
  </si>
  <si>
    <t>Tossed Salads with Dressing (minimum 10 ppl)</t>
  </si>
  <si>
    <t>Baked Tomato Beef/Cheese Canelloni</t>
  </si>
  <si>
    <r>
      <t xml:space="preserve">Great Canadian Breakfast </t>
    </r>
    <r>
      <rPr>
        <b/>
        <sz val="6"/>
        <rFont val="Times New Roman"/>
        <family val="1"/>
      </rPr>
      <t>(min. 10)</t>
    </r>
  </si>
  <si>
    <t xml:space="preserve">         Quantity</t>
  </si>
  <si>
    <r>
      <t xml:space="preserve">         </t>
    </r>
    <r>
      <rPr>
        <b/>
        <sz val="8"/>
        <rFont val="Times New Roman"/>
        <family val="1"/>
      </rPr>
      <t xml:space="preserve">          </t>
    </r>
    <r>
      <rPr>
        <b/>
        <sz val="10"/>
        <rFont val="Times New Roman"/>
        <family val="1"/>
      </rPr>
      <t>Quantity</t>
    </r>
  </si>
  <si>
    <t>Triple Cheese Beef/ Vegetarian Lasagna</t>
  </si>
  <si>
    <t xml:space="preserve"> Hot Beverage Selections</t>
  </si>
  <si>
    <t xml:space="preserve">CLASSIC </t>
  </si>
  <si>
    <t xml:space="preserve">Premium </t>
  </si>
  <si>
    <t>Clear Room at:</t>
  </si>
  <si>
    <t xml:space="preserve">Coffee Urn - 10 cup </t>
  </si>
  <si>
    <t>Asian Platter</t>
  </si>
  <si>
    <t>Tea, gourmet flavoured</t>
  </si>
  <si>
    <t>Chicken Fingers</t>
  </si>
  <si>
    <t>INVOICE SECTION</t>
  </si>
  <si>
    <t xml:space="preserve"> Cold Beverage Selections</t>
  </si>
  <si>
    <t>Grilled Skewer Platter</t>
  </si>
  <si>
    <t>Credit Card Type:</t>
  </si>
  <si>
    <t>Credit Card</t>
  </si>
  <si>
    <t>Soft Drinks, 341 ml.</t>
  </si>
  <si>
    <t>Mexican Platter</t>
  </si>
  <si>
    <t>Card Number</t>
  </si>
  <si>
    <t>Bottled Juice, 300 Ml.</t>
  </si>
  <si>
    <t>Add Chicken</t>
  </si>
  <si>
    <t>Quesadilla Platter</t>
  </si>
  <si>
    <t>Bottled Water 500 ml.</t>
  </si>
  <si>
    <t>Add Beef</t>
  </si>
  <si>
    <t>Expiry:</t>
  </si>
  <si>
    <t>Month:</t>
  </si>
  <si>
    <t xml:space="preserve">V8 Bottled </t>
  </si>
  <si>
    <t>(serving = 2 skewers per person)</t>
  </si>
  <si>
    <t>Afternoon Refresher</t>
  </si>
  <si>
    <t>Year:</t>
  </si>
  <si>
    <t xml:space="preserve">Luncheon  Value Combo's </t>
  </si>
  <si>
    <t>Classic Dessert Tray</t>
  </si>
  <si>
    <t>Customer Mailing/Billing Info:</t>
  </si>
  <si>
    <t xml:space="preserve">Includes a Beverage Selection </t>
  </si>
  <si>
    <t>Cookies in a Box</t>
  </si>
  <si>
    <t>(Minimum Order 10 people)</t>
  </si>
  <si>
    <t>Decadent Dessert Tray</t>
  </si>
  <si>
    <t>SPECIAL INSTRUCTIONS</t>
  </si>
  <si>
    <t>Fajita Frenzy (Chicken or Beef)</t>
  </si>
  <si>
    <t>Mini Bite Sweet Tray</t>
  </si>
  <si>
    <t>Stir Fry Sensations (Chicken or Beef)</t>
  </si>
  <si>
    <t>Wild About Chocolate</t>
  </si>
  <si>
    <t>Sub Total</t>
  </si>
  <si>
    <r>
      <t xml:space="preserve">Pasta,Pasta, Pasta </t>
    </r>
    <r>
      <rPr>
        <b/>
        <sz val="6"/>
        <rFont val="Times New Roman"/>
        <family val="1"/>
      </rPr>
      <t>(Chicken, Sausage, Shrimp)</t>
    </r>
  </si>
  <si>
    <t>Rentals &amp; Service</t>
  </si>
  <si>
    <t>HST 13%</t>
  </si>
  <si>
    <t>Linens</t>
  </si>
  <si>
    <t>Tables</t>
  </si>
  <si>
    <t>Other</t>
  </si>
  <si>
    <t>Labour/Service</t>
  </si>
  <si>
    <r>
      <t xml:space="preserve">A La CARTE SELECTIONS             </t>
    </r>
    <r>
      <rPr>
        <b/>
        <sz val="9"/>
        <rFont val="Arial"/>
        <family val="2"/>
      </rPr>
      <t>(minimum order 5)</t>
    </r>
  </si>
  <si>
    <r>
      <t xml:space="preserve">LUNCHEON SELECTIONS                                                  </t>
    </r>
    <r>
      <rPr>
        <b/>
        <sz val="9"/>
        <rFont val="Arial"/>
        <family val="2"/>
      </rPr>
      <t>(minimum order 5)</t>
    </r>
  </si>
  <si>
    <r>
      <t xml:space="preserve"> Morning Selections </t>
    </r>
    <r>
      <rPr>
        <b/>
        <sz val="10"/>
        <rFont val="Times New Roman"/>
        <family val="1"/>
      </rPr>
      <t>(minimum 10 required)</t>
    </r>
  </si>
  <si>
    <r>
      <t xml:space="preserve">Casual Platters </t>
    </r>
    <r>
      <rPr>
        <b/>
        <sz val="9"/>
        <rFont val="Times New Roman"/>
        <family val="1"/>
      </rPr>
      <t>(serve 10)</t>
    </r>
  </si>
  <si>
    <r>
      <t xml:space="preserve">Sweets &amp; Afternoon Events </t>
    </r>
    <r>
      <rPr>
        <b/>
        <sz val="9"/>
        <rFont val="Times New Roman"/>
        <family val="1"/>
      </rPr>
      <t>(min. 5)</t>
    </r>
  </si>
  <si>
    <t>After hour events may be accommodated. Please speak to the Conference Centre Coordinator to discuss options</t>
  </si>
  <si>
    <t>Meeting room with rectangular tables &amp; rolling chairs</t>
  </si>
  <si>
    <r>
      <t xml:space="preserve">Typically set up in a </t>
    </r>
    <r>
      <rPr>
        <i/>
        <sz val="11"/>
        <color indexed="8"/>
        <rFont val="Arial"/>
        <family val="2"/>
      </rPr>
      <t xml:space="preserve">U-Shape </t>
    </r>
    <r>
      <rPr>
        <sz val="11"/>
        <color indexed="8"/>
        <rFont val="Arial"/>
        <family val="2"/>
      </rPr>
      <t xml:space="preserve">Configuration </t>
    </r>
  </si>
  <si>
    <t>Great Lakes &amp; Niagara Rooms are equipped with A/V Projection systems</t>
  </si>
  <si>
    <t xml:space="preserve">Polycom's are available upon request </t>
  </si>
  <si>
    <r>
      <t>All booking inquiries, changes or cancellations should be submitted to the Conference Centre Coordinator via email (</t>
    </r>
    <r>
      <rPr>
        <b/>
        <sz val="11"/>
        <color indexed="8"/>
        <rFont val="Arial"/>
        <family val="2"/>
      </rPr>
      <t>mdcfctre@rbc.com</t>
    </r>
    <r>
      <rPr>
        <sz val="11"/>
        <color indexed="8"/>
        <rFont val="Arial"/>
        <family val="2"/>
      </rPr>
      <t>)</t>
    </r>
  </si>
  <si>
    <t>Flip charts, flip chart paper, post-it flip chart paper and markers are available upon request</t>
  </si>
  <si>
    <t>The Conference Centre has a dedicated Coordinator to provide support for any inquires and bookings</t>
  </si>
  <si>
    <t>GREAT LAKES - Capacity 190 in Theatre / 128 with Round Tables of 8 Guests</t>
  </si>
  <si>
    <t>Customer Approval / Signature</t>
  </si>
  <si>
    <t>Location Required</t>
  </si>
  <si>
    <t>Account # / Department</t>
  </si>
  <si>
    <t>Cheese</t>
  </si>
  <si>
    <t>Pepperoni</t>
  </si>
  <si>
    <t>Hawaiian</t>
  </si>
  <si>
    <t>BBQ Chicken</t>
  </si>
  <si>
    <t>Vegetarian</t>
  </si>
  <si>
    <t>Whole Wheat Pizzas (16")</t>
  </si>
  <si>
    <t>Country Ham with Brie and Grainy Dijon</t>
  </si>
  <si>
    <t>Smoked Turkey with Swiss and Maple Mustard</t>
  </si>
  <si>
    <t>Mid-Days</t>
  </si>
  <si>
    <t>Yogurt, Individual assorted flavours</t>
  </si>
  <si>
    <t>Granola Parfaits Garnished with Fresh Fruit and Berries</t>
  </si>
  <si>
    <t>Fruit Skewers, 6”</t>
  </si>
  <si>
    <t>Whole Seasonal Fruits</t>
  </si>
  <si>
    <t>Custom Beverages</t>
  </si>
  <si>
    <t xml:space="preserve">Mornings </t>
  </si>
  <si>
    <t>Special Instructions</t>
  </si>
  <si>
    <t>Room Setup</t>
  </si>
  <si>
    <t>Coffee &amp; Tea</t>
  </si>
  <si>
    <t>Allergens</t>
  </si>
  <si>
    <t>The health safety of the students, faculty, and guests of Greenwood College School is of utmost importance to us. We operate a nut free kitchen and our staffs are trained on food safety and cross contamination. Not all of our products come from nut free facilities, however. We work hard to accommodate any restrictions due to allergies, where possible, and ask that you work with us to communicate any health concerns promptly, and in detail, at the time of booking so that we may come to a solution together.</t>
  </si>
  <si>
    <t>Catering Policies</t>
  </si>
  <si>
    <t>Menu Selection</t>
  </si>
  <si>
    <t>Our Food Service team takes pride in our menus and exceeding your expectations. Should you desire a menu outside of our suggested menus please contact Jessica Mocha at least three weeks in advance of your function. This will allow us to source and plan accordingly and ensure availability of products. Custom menus are subject to market price. We will gladly accommodate requests for vegetarian, vegan, gluten free, lactose free &amp; halal menu items with advance notice.</t>
  </si>
  <si>
    <t>Leftover Food</t>
  </si>
  <si>
    <t>Due to Quality Assurance restrictions, leftover food cannot be packaged or boxed for carry over or take home purposes.</t>
  </si>
  <si>
    <t>Late Bookings</t>
  </si>
  <si>
    <t xml:space="preserve">We appreciate receiving your order well in advance so your catering selections receive the proper attention and are delivered accurately and on time. In order to do so, we kindly request that you follow the booking guidelines as indicated below; </t>
  </si>
  <si>
    <t>Cancellations</t>
  </si>
  <si>
    <t>Guarantee and Minimum Number of Customers per Event</t>
  </si>
  <si>
    <t>A guarantee number of customers are required by 72 hours prior to the event date. Should your guest count go up unexpectedly on the day of the event, requests for additional food beverage will be accommodated where possible. Substitutions may be made. You will be billed for the final guaranteed count or actual number served. Minimum number of customers is indicated, where applicable. We will always do our best to find a solution.</t>
  </si>
  <si>
    <t xml:space="preserve">Plans change, however, to operate in a responsible and cost effective manner, we require: </t>
  </si>
  <si>
    <t>- 2 day notice period prior to the event for a small service under 30 customers.</t>
  </si>
  <si>
    <t>- 5 days’ notice for large function over 30 customers.</t>
  </si>
  <si>
    <t>- 48 hours’ notice for Coffee, Pastry, Breakfast and Cold Luncheons</t>
  </si>
  <si>
    <t>- 72 hours’ notice for Hot Luncheons and Dinners</t>
  </si>
  <si>
    <t>- 5 business days for Special Events</t>
  </si>
  <si>
    <t>- We understand that is not always possible and will do our best to accommodate last minute events.</t>
  </si>
  <si>
    <t>- Please understand that this may necessitate changes or substitutions.</t>
  </si>
  <si>
    <t xml:space="preserve">Name of Function </t>
  </si>
  <si>
    <t xml:space="preserve">                                     Date of the Function:</t>
  </si>
  <si>
    <t>Coffee Pot (Serves 10)</t>
  </si>
  <si>
    <t xml:space="preserve">Tea </t>
  </si>
  <si>
    <t>Hot Chocolate</t>
  </si>
  <si>
    <t>Cold Beverages</t>
  </si>
  <si>
    <t>Flat Water Pitcher</t>
  </si>
  <si>
    <t>Sparkling Water</t>
  </si>
  <si>
    <t>Bottled water</t>
  </si>
  <si>
    <t>Botted Fruit Juice</t>
  </si>
  <si>
    <t>Soft Drinks</t>
  </si>
  <si>
    <t>Freshly Squeezed Orange Juice</t>
  </si>
  <si>
    <t>Freshly Squeezed Lemonade</t>
  </si>
  <si>
    <t>Infused Waters (serves 25)</t>
  </si>
  <si>
    <t>Local Apple Cider</t>
  </si>
  <si>
    <t>Rise &amp; Shine</t>
  </si>
  <si>
    <t>CIC Boulangerie Package</t>
  </si>
  <si>
    <t>Niagara Fruit &amp; Yogurt Bar Package</t>
  </si>
  <si>
    <t>Cinnamon &amp; Almond French Toast</t>
  </si>
  <si>
    <t>Seasonal Fresh Fruit Cups</t>
  </si>
  <si>
    <t>Breakfast Breads (12 slices)</t>
  </si>
  <si>
    <t>Smoked &amp; Lox</t>
  </si>
  <si>
    <t>Egg, Oka &amp; Avocado Wrap</t>
  </si>
  <si>
    <t>Muffins</t>
  </si>
  <si>
    <t>A la Carte</t>
  </si>
  <si>
    <t>Granola Bars (Kind)</t>
  </si>
  <si>
    <t>Artisan Cheeses (4oz)</t>
  </si>
  <si>
    <t xml:space="preserve">Packages include freshly brewed regular and decaffeinated coffee, assorted teas, ice water and assorted juices
</t>
  </si>
  <si>
    <t>Iced Coffee (servings of 8)</t>
  </si>
  <si>
    <t>Lunch Packages</t>
  </si>
  <si>
    <t xml:space="preserve">Pine Lunch - Vegetable Mulligatawny soup, Cucumber, red onion and hung yogurt salad, Chicken tikka tacos-tamarind and cilantro chutney, Or Vegetable and ricotta tacos –tamarind and cilantro chutney
Spiced Potato and cauliflower, Indian rice pudding, Seasonal fresh fruit kebab
</t>
  </si>
  <si>
    <t xml:space="preserve">Greek Street - Traditional Greek Salad, Freshly made Hummus and Tabbouleh with Zattar topped Pita Bread and Pita Chips, Homemade lamb/vegetable Samboseek with yoghurt tahini, Griddle cooked split pea kibbeh with Tzatziki
Grilled Chicken Kibbeh with Tzatziki, Batata harra (potato ), Mouhalabieh
</t>
  </si>
  <si>
    <t xml:space="preserve">Fusion Lunch - Miso soup, Seaweed salad, Fresh mango and vegetable rice paper roll, Quinoa shrimp rolls or Quinoa Avocado and cucumber roll, Salmon/tofu and yellow bean grilled skewers on bed of sticky rice, Duet of sesame rice and palm sugar crisps
</t>
  </si>
  <si>
    <t>Cucina - Artisanal Garlic/Rosemary /parmesan focaccia, Classic Caesar Salad-with seasonal grown greens-kale/collards /romaine, Home marinated Olives and Mushrooms, Lightly Breaded Breast of Chicken glazed with Tomato and Basil Sauce, baked with Mozzarella and freshly grated Parmesan Cheese. Lightly Breaded tofu glazed with Tomato and Basil Sauce, baked with vegan Mozzarella and vegan Parmesan Cheese. Penne Pasta with a Pesto Sauce, Traditional tiramisu torte</t>
  </si>
  <si>
    <t>A La Carte</t>
  </si>
  <si>
    <t>Dill Infused Tuna Salad</t>
  </si>
  <si>
    <t>Truffle Scented Egg Salad</t>
  </si>
  <si>
    <t>Sage &amp; Thyme Marinated Grilled Veg</t>
  </si>
  <si>
    <t>Quinoa Butternut Squash Salad</t>
  </si>
  <si>
    <t>Kale Caesar salad</t>
  </si>
  <si>
    <t>Tender Leaf &amp; Vegetable Salad</t>
  </si>
  <si>
    <t>Packages include freshly brewed regular and decaffeinated coffee, assorted teas, ice water and assorted juices</t>
  </si>
  <si>
    <t>Iced Tea (servings of 8)</t>
  </si>
  <si>
    <t>Platters &amp; Trays</t>
  </si>
  <si>
    <t>Sliced Seasonal Fresh Fruit &amp; Berries</t>
  </si>
  <si>
    <t>Ontario and Abroad Cheese Display - (Selection of Locally Produced, Ontario, Canadian and International Cheeses, Honey, Fruit Chutney, Dried Apricots, Sliced Baguettes and Crackers)</t>
  </si>
  <si>
    <t>Break Packages</t>
  </si>
  <si>
    <t xml:space="preserve">Coffee Break - Coffee Cake, Biscotti, Chocolate Croissant 
</t>
  </si>
  <si>
    <t xml:space="preserve">Sweet Cookie Break - Tarts &amp; Squares, Chewy Pecan Squares, Mini Cheesecake Squares, Assorted Cookies
</t>
  </si>
  <si>
    <t xml:space="preserve">Nature Break - Low Fat &amp; Fruit Yogurt, Granola Bars, Whole Fruit, Smoothies 
</t>
  </si>
  <si>
    <t xml:space="preserve">Power U Break- Energy Bars, Low Fat &amp; Fruit Yogurt, Granola Bars, Whole Fruit, Iced Coffee
</t>
  </si>
  <si>
    <t>Gourmet Cookies (2)</t>
  </si>
  <si>
    <t>Dessert</t>
  </si>
  <si>
    <t>Carrot Apple Cake</t>
  </si>
  <si>
    <t>Warm Chocolate Cheery Cake</t>
  </si>
  <si>
    <t>Warm Maple Pudding</t>
  </si>
  <si>
    <t>French Macarons</t>
  </si>
  <si>
    <t>Crisp Baked Apples</t>
  </si>
  <si>
    <t>Dinner</t>
  </si>
  <si>
    <t>Plated Dinner/ Buffet</t>
  </si>
  <si>
    <t xml:space="preserve">Plated Dinners include a choice of Entrée, Salad or Soup, Fresh Baked Rolls with Butter and Dessert, Freshly Brewed Coffee, and  Tea
</t>
  </si>
  <si>
    <t>Salad</t>
  </si>
  <si>
    <t>Soup</t>
  </si>
  <si>
    <t>Entrée</t>
  </si>
  <si>
    <t>Cider Brined Ontario Pork - Sweet Potato, Apple Butter, In Season Vegetables, Roasted Bone Sauce</t>
  </si>
  <si>
    <t xml:space="preserve">Grilled Seasonal Fish - Braised Seasonal Greens, Cucumber &amp; Radish Escabeche, Local Seasonal Vegetables, Green Sauce
</t>
  </si>
  <si>
    <t xml:space="preserve">Organic Roasted Chicken Supreme – Celery Root Puree, Vinegar Poached Beets, Spout Leaves, Reduction Sauce
</t>
  </si>
  <si>
    <t xml:space="preserve">Ontario Free Range Duck- Beluga Lentils, Braised Greens, Butternut Squash, Carrot, Black Gold
</t>
  </si>
  <si>
    <t xml:space="preserve">Aged Beef Tenderloin- Australian Truffle Mash, Ontario Carrots, Beans, Roasted Onion, Long Pepper Sauce
</t>
  </si>
  <si>
    <t xml:space="preserve">Wild Rice &amp; Barley Risotto- Seasonal Vegetable, Soft Cheese, Herbs
</t>
  </si>
  <si>
    <t>Value Menu</t>
  </si>
  <si>
    <t>Room Set - Up</t>
  </si>
  <si>
    <t>Muffins, Juice, Coffee &amp; Tea</t>
  </si>
  <si>
    <t>Pancakes, Juice, Coffee &amp; tea</t>
  </si>
  <si>
    <t xml:space="preserve">Traditional Wrap &amp; Side Garden </t>
  </si>
  <si>
    <t xml:space="preserve">Rolls, Garden salad, Baked Chicken Thighs, Rice Pilaf, Steamed Vegetables, Cookies, Pop/ Juice
</t>
  </si>
  <si>
    <t xml:space="preserve">Pasta Primavera with Garlic bread
</t>
  </si>
  <si>
    <t>1oz cookies (2 per person)</t>
  </si>
  <si>
    <t>Bowl of Original Lays Chips or Pretzels (serves 3-4)</t>
  </si>
  <si>
    <t xml:space="preserve">Oak Lunch - Seasonality based homemade soup /Artisan homemade flavored breads  (Pesto butter/garlic butter /burnt chili butter)
Medley of local greens, Cherry Tomatoes, and Cucumbers with house blended dressings, Artisan Sandwiches and Wraps: Artisanal Breads and Wraps filled with Dill infused Tuna Salad,
Truffle scented Egg Salad, Sage and thyme marinated Grilled Vegetables, Oven Roasted Turkey Breast, Smoked Black Forest Ham, Maple Dijon, horseradish aioli, rosemary and tomato chutney
Kosher Pickles
Sliced Seasonal Fruit kebabs
</t>
  </si>
  <si>
    <t>Raw Bar (seasonal 7 local vegetables and dip)</t>
  </si>
  <si>
    <t>Escarpment Breakfast Package</t>
  </si>
  <si>
    <t>Antipasto Board (Local meats an cheese's with olives and chutneys, artisanal bread and crackers)</t>
  </si>
  <si>
    <t xml:space="preserve">Bruschetta &amp; Flatbread Toasted Flatbreads Lightly Brushed with Extra Virgin Olive Oil
Specialty Toppings to Include: Heirloom Tomato, Roasted Red Pepper Hummus, Basil Pesto, Olive Tapenade
</t>
  </si>
  <si>
    <t>Freshly Pressed Cold Juices</t>
  </si>
  <si>
    <t>Mock Champagne Sparkling Punch (svs 25)</t>
  </si>
  <si>
    <t>Baked Apple Crème Brule</t>
  </si>
  <si>
    <t>Frozen White Chocolate &amp; Ontario Rhubarb Mousse</t>
  </si>
  <si>
    <t>Hand Crafted Vegetable &amp; Fruit Smoothies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</si>
</sst>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mmmm\ d\,\ yyyy"/>
    <numFmt numFmtId="165" formatCode="[$-409]h:mm\ AM/PM;@"/>
    <numFmt numFmtId="166" formatCode="[$-409]d\-mmm\-yy;@"/>
  </numFmts>
  <fonts count="82" x14ac:knownFonts="1">
    <font>
      <sz val="10"/>
      <name val="Times New Roman"/>
    </font>
    <font>
      <sz val="10"/>
      <name val="Times New Roman"/>
      <family val="1"/>
    </font>
    <font>
      <b/>
      <sz val="14"/>
      <name val="Arial"/>
      <family val="2"/>
    </font>
    <font>
      <b/>
      <sz val="10"/>
      <name val="Arial"/>
      <family val="2"/>
    </font>
    <font>
      <sz val="10"/>
      <name val="Arial"/>
      <family val="2"/>
    </font>
    <font>
      <b/>
      <sz val="12"/>
      <name val="Arial"/>
      <family val="2"/>
    </font>
    <font>
      <sz val="11"/>
      <color indexed="8"/>
      <name val="Arial"/>
      <family val="2"/>
    </font>
    <font>
      <b/>
      <sz val="11"/>
      <color indexed="8"/>
      <name val="Arial"/>
      <family val="2"/>
    </font>
    <font>
      <b/>
      <sz val="8"/>
      <name val="Arial"/>
      <family val="2"/>
    </font>
    <font>
      <b/>
      <sz val="20"/>
      <name val="Arial"/>
      <family val="2"/>
    </font>
    <font>
      <b/>
      <sz val="10"/>
      <color indexed="41"/>
      <name val="Arial"/>
      <family val="2"/>
    </font>
    <font>
      <sz val="12"/>
      <color indexed="8"/>
      <name val="Arial"/>
      <family val="2"/>
    </font>
    <font>
      <b/>
      <sz val="12"/>
      <color indexed="8"/>
      <name val="Arial"/>
      <family val="2"/>
    </font>
    <font>
      <sz val="12"/>
      <color indexed="8"/>
      <name val="Wingdings 3"/>
      <family val="1"/>
      <charset val="2"/>
    </font>
    <font>
      <i/>
      <sz val="11"/>
      <color indexed="8"/>
      <name val="Arial"/>
      <family val="2"/>
    </font>
    <font>
      <sz val="8"/>
      <name val="Times New Roman"/>
      <family val="1"/>
    </font>
    <font>
      <sz val="12"/>
      <name val="Times New Roman"/>
      <family val="1"/>
    </font>
    <font>
      <b/>
      <sz val="16"/>
      <name val="Times New Roman"/>
      <family val="1"/>
    </font>
    <font>
      <b/>
      <i/>
      <sz val="10"/>
      <name val="Times New Roman"/>
      <family val="1"/>
    </font>
    <font>
      <b/>
      <sz val="12"/>
      <color indexed="10"/>
      <name val="Times New Roman"/>
      <family val="1"/>
    </font>
    <font>
      <b/>
      <sz val="8"/>
      <name val="Times New Roman"/>
      <family val="1"/>
    </font>
    <font>
      <b/>
      <sz val="9"/>
      <color indexed="8"/>
      <name val="Calibri"/>
      <family val="2"/>
    </font>
    <font>
      <b/>
      <i/>
      <sz val="16"/>
      <color indexed="10"/>
      <name val="Times New Roman"/>
      <family val="1"/>
    </font>
    <font>
      <b/>
      <i/>
      <sz val="8"/>
      <name val="Times New Roman"/>
      <family val="1"/>
    </font>
    <font>
      <b/>
      <sz val="7"/>
      <name val="Times New Roman"/>
      <family val="1"/>
    </font>
    <font>
      <b/>
      <sz val="10"/>
      <name val="Times New Roman"/>
      <family val="1"/>
    </font>
    <font>
      <b/>
      <i/>
      <u/>
      <sz val="10"/>
      <name val="Times New Roman"/>
      <family val="1"/>
    </font>
    <font>
      <b/>
      <sz val="10"/>
      <color indexed="10"/>
      <name val="Times New Roman"/>
      <family val="1"/>
    </font>
    <font>
      <b/>
      <sz val="9"/>
      <color indexed="10"/>
      <name val="Times New Roman"/>
      <family val="1"/>
    </font>
    <font>
      <b/>
      <sz val="14"/>
      <color indexed="10"/>
      <name val="Times New Roman"/>
      <family val="1"/>
    </font>
    <font>
      <b/>
      <i/>
      <sz val="12"/>
      <name val="Times New Roman"/>
      <family val="1"/>
    </font>
    <font>
      <b/>
      <sz val="6"/>
      <name val="Times New Roman"/>
      <family val="1"/>
    </font>
    <font>
      <b/>
      <sz val="9"/>
      <name val="Times New Roman"/>
      <family val="1"/>
    </font>
    <font>
      <b/>
      <sz val="9"/>
      <name val="Arial"/>
      <family val="2"/>
    </font>
    <font>
      <b/>
      <sz val="8"/>
      <color indexed="10"/>
      <name val="Arial"/>
      <family val="2"/>
    </font>
    <font>
      <sz val="8"/>
      <name val="Arial"/>
      <family val="2"/>
    </font>
    <font>
      <b/>
      <sz val="10"/>
      <color indexed="10"/>
      <name val="Arial"/>
      <family val="2"/>
    </font>
    <font>
      <b/>
      <sz val="10"/>
      <name val="Arial"/>
      <family val="2"/>
    </font>
    <font>
      <b/>
      <sz val="6"/>
      <name val="Arial"/>
      <family val="2"/>
    </font>
    <font>
      <b/>
      <u/>
      <sz val="10"/>
      <color indexed="10"/>
      <name val="Arial"/>
      <family val="2"/>
    </font>
    <font>
      <b/>
      <u/>
      <sz val="12"/>
      <name val="Times New Roman"/>
      <family val="1"/>
    </font>
    <font>
      <b/>
      <sz val="12"/>
      <name val="Times New Roman"/>
      <family val="1"/>
    </font>
    <font>
      <sz val="10"/>
      <name val="Arial"/>
      <family val="2"/>
    </font>
    <font>
      <b/>
      <sz val="12"/>
      <name val="Pristina"/>
      <family val="4"/>
    </font>
    <font>
      <b/>
      <sz val="9"/>
      <name val="Calibri"/>
      <family val="2"/>
    </font>
    <font>
      <sz val="8"/>
      <color rgb="FF000000"/>
      <name val="Tahoma"/>
      <family val="2"/>
    </font>
    <font>
      <b/>
      <i/>
      <sz val="12"/>
      <color theme="0"/>
      <name val="Times New Roman"/>
      <family val="1"/>
    </font>
    <font>
      <b/>
      <sz val="12"/>
      <color theme="0"/>
      <name val="Arial"/>
      <family val="2"/>
    </font>
    <font>
      <sz val="11"/>
      <name val="Arial"/>
      <family val="2"/>
    </font>
    <font>
      <sz val="12"/>
      <name val="Arial"/>
      <family val="2"/>
    </font>
    <font>
      <sz val="10"/>
      <name val="Times New Roman"/>
      <family val="1"/>
    </font>
    <font>
      <b/>
      <sz val="14"/>
      <color theme="0"/>
      <name val="Arial"/>
      <family val="2"/>
    </font>
    <font>
      <sz val="14"/>
      <name val="Times New Roman"/>
      <family val="1"/>
    </font>
    <font>
      <b/>
      <sz val="14"/>
      <color theme="0"/>
      <name val="Times New Roman"/>
      <family val="1"/>
    </font>
    <font>
      <b/>
      <sz val="14"/>
      <name val="Times New Roman"/>
      <family val="1"/>
    </font>
    <font>
      <b/>
      <i/>
      <sz val="14"/>
      <color theme="0"/>
      <name val="Times New Roman"/>
      <family val="1"/>
    </font>
    <font>
      <b/>
      <i/>
      <sz val="14"/>
      <name val="Times New Roman"/>
      <family val="1"/>
    </font>
    <font>
      <b/>
      <sz val="14"/>
      <color indexed="8"/>
      <name val="Calibri"/>
      <family val="2"/>
    </font>
    <font>
      <b/>
      <sz val="14"/>
      <name val="Calibri"/>
      <family val="2"/>
      <scheme val="minor"/>
    </font>
    <font>
      <sz val="14"/>
      <name val="Arial"/>
      <family val="2"/>
    </font>
    <font>
      <sz val="14"/>
      <name val="Calibri"/>
      <family val="2"/>
      <scheme val="minor"/>
    </font>
    <font>
      <b/>
      <i/>
      <sz val="14"/>
      <color theme="0"/>
      <name val="Calibri"/>
      <family val="2"/>
      <scheme val="minor"/>
    </font>
    <font>
      <b/>
      <sz val="10"/>
      <color indexed="8"/>
      <name val="Calibri"/>
      <family val="2"/>
    </font>
    <font>
      <b/>
      <sz val="10"/>
      <name val="Calibri"/>
      <family val="2"/>
      <scheme val="minor"/>
    </font>
    <font>
      <b/>
      <i/>
      <u/>
      <sz val="12"/>
      <name val="Times New Roman"/>
      <family val="1"/>
    </font>
    <font>
      <b/>
      <u/>
      <sz val="12"/>
      <name val="Arial"/>
      <family val="2"/>
    </font>
    <font>
      <sz val="24"/>
      <name val="Arial"/>
      <family val="2"/>
    </font>
    <font>
      <b/>
      <sz val="12"/>
      <name val="Calibri"/>
      <family val="2"/>
      <scheme val="minor"/>
    </font>
    <font>
      <b/>
      <i/>
      <sz val="14"/>
      <name val="Calibri"/>
      <family val="2"/>
      <scheme val="minor"/>
    </font>
    <font>
      <i/>
      <sz val="14"/>
      <name val="Calibri"/>
      <family val="2"/>
      <scheme val="minor"/>
    </font>
    <font>
      <b/>
      <sz val="8"/>
      <name val="Calibri"/>
      <family val="2"/>
      <scheme val="minor"/>
    </font>
    <font>
      <sz val="9"/>
      <name val="Calibri"/>
      <family val="2"/>
      <scheme val="minor"/>
    </font>
    <font>
      <b/>
      <sz val="14"/>
      <color theme="0"/>
      <name val="Calibri"/>
      <family val="2"/>
      <scheme val="minor"/>
    </font>
    <font>
      <sz val="14"/>
      <color indexed="8"/>
      <name val="Calibri"/>
      <family val="2"/>
    </font>
    <font>
      <sz val="12"/>
      <name val="Calibri"/>
      <family val="2"/>
      <scheme val="minor"/>
    </font>
    <font>
      <sz val="10"/>
      <name val="Calibri"/>
      <family val="2"/>
      <scheme val="minor"/>
    </font>
    <font>
      <sz val="14"/>
      <color indexed="8"/>
      <name val="Calibri"/>
      <family val="2"/>
      <scheme val="minor"/>
    </font>
    <font>
      <b/>
      <sz val="14"/>
      <color indexed="8"/>
      <name val="Calibri"/>
      <family val="2"/>
      <scheme val="minor"/>
    </font>
    <font>
      <sz val="11"/>
      <name val="Calibri"/>
      <family val="2"/>
      <scheme val="minor"/>
    </font>
    <font>
      <sz val="13"/>
      <name val="Calibri"/>
      <family val="2"/>
      <scheme val="minor"/>
    </font>
    <font>
      <sz val="14"/>
      <color rgb="FF000000"/>
      <name val="Calibri"/>
      <family val="2"/>
      <scheme val="minor"/>
    </font>
    <font>
      <b/>
      <i/>
      <sz val="1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61"/>
        <bgColor indexed="64"/>
      </patternFill>
    </fill>
    <fill>
      <patternFill patternType="solid">
        <fgColor rgb="FF129A48"/>
        <bgColor indexed="64"/>
      </patternFill>
    </fill>
    <fill>
      <patternFill patternType="solid">
        <fgColor theme="0" tint="-0.14999847407452621"/>
        <bgColor indexed="64"/>
      </patternFill>
    </fill>
    <fill>
      <patternFill patternType="solid">
        <fgColor theme="6" tint="0.79998168889431442"/>
        <bgColor indexed="64"/>
      </patternFill>
    </fill>
  </fills>
  <borders count="70">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04">
    <xf numFmtId="0" fontId="0" fillId="0" borderId="0" xfId="0"/>
    <xf numFmtId="0" fontId="4" fillId="0" borderId="0" xfId="0" applyFont="1"/>
    <xf numFmtId="8" fontId="4" fillId="0" borderId="0" xfId="0" applyNumberFormat="1" applyFont="1"/>
    <xf numFmtId="1" fontId="4" fillId="0" borderId="0" xfId="0" applyNumberFormat="1" applyFont="1"/>
    <xf numFmtId="166" fontId="4" fillId="0" borderId="0" xfId="0" applyNumberFormat="1" applyFont="1"/>
    <xf numFmtId="165" fontId="4" fillId="0" borderId="0" xfId="0" applyNumberFormat="1" applyFont="1"/>
    <xf numFmtId="0" fontId="4" fillId="0" borderId="0" xfId="0" applyNumberFormat="1" applyFont="1"/>
    <xf numFmtId="18" fontId="4" fillId="0" borderId="0" xfId="0" applyNumberFormat="1" applyFont="1"/>
    <xf numFmtId="0" fontId="9" fillId="0" borderId="2" xfId="0" applyFont="1" applyBorder="1" applyAlignment="1" applyProtection="1">
      <alignment horizontal="center" vertical="top" wrapText="1"/>
    </xf>
    <xf numFmtId="0" fontId="4" fillId="0" borderId="0" xfId="0" applyFont="1" applyBorder="1" applyAlignment="1" applyProtection="1">
      <alignment vertical="top"/>
    </xf>
    <xf numFmtId="0" fontId="4" fillId="0" borderId="0" xfId="0" applyFont="1" applyBorder="1" applyAlignment="1" applyProtection="1">
      <alignment horizontal="left" vertical="top"/>
    </xf>
    <xf numFmtId="0" fontId="4" fillId="0" borderId="0" xfId="0" applyFont="1" applyBorder="1" applyAlignment="1" applyProtection="1">
      <alignment horizontal="center" vertical="top" wrapText="1"/>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3" fillId="0" borderId="0" xfId="0" applyFont="1" applyAlignment="1">
      <alignment horizontal="left" vertical="top" wrapText="1"/>
    </xf>
    <xf numFmtId="15" fontId="4" fillId="0" borderId="0" xfId="0" applyNumberFormat="1" applyFont="1"/>
    <xf numFmtId="0" fontId="3" fillId="0" borderId="0" xfId="0" applyFont="1"/>
    <xf numFmtId="0" fontId="10"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vertical="top" wrapText="1"/>
    </xf>
    <xf numFmtId="0" fontId="7" fillId="0" borderId="0" xfId="0" applyFont="1" applyAlignment="1">
      <alignment horizontal="left" vertical="top" wrapText="1"/>
    </xf>
    <xf numFmtId="0" fontId="11" fillId="0" borderId="0" xfId="0" applyFont="1" applyBorder="1" applyAlignment="1" applyProtection="1">
      <alignment horizontal="left" vertical="top"/>
    </xf>
    <xf numFmtId="0" fontId="12" fillId="0" borderId="0" xfId="0" applyFont="1" applyAlignment="1">
      <alignment horizontal="left" vertical="top"/>
    </xf>
    <xf numFmtId="0" fontId="13" fillId="0" borderId="0" xfId="0" applyFont="1" applyAlignment="1">
      <alignment horizontal="left" vertical="top"/>
    </xf>
    <xf numFmtId="0" fontId="11" fillId="0" borderId="0" xfId="0" applyFont="1" applyAlignment="1">
      <alignment horizontal="left" vertical="top"/>
    </xf>
    <xf numFmtId="0" fontId="17" fillId="0" borderId="7" xfId="0" applyFont="1" applyBorder="1" applyAlignment="1">
      <alignment vertical="center"/>
    </xf>
    <xf numFmtId="0" fontId="20" fillId="0" borderId="8" xfId="0" applyFont="1" applyBorder="1" applyAlignment="1">
      <alignment horizontal="left"/>
    </xf>
    <xf numFmtId="0" fontId="20" fillId="0" borderId="9" xfId="0" applyFont="1" applyBorder="1" applyAlignment="1">
      <alignment horizontal="left"/>
    </xf>
    <xf numFmtId="44" fontId="21" fillId="0" borderId="10" xfId="0" applyNumberFormat="1" applyFont="1" applyBorder="1"/>
    <xf numFmtId="44" fontId="20" fillId="2" borderId="11" xfId="1" applyFont="1" applyFill="1" applyBorder="1"/>
    <xf numFmtId="0" fontId="20" fillId="2" borderId="12" xfId="0" applyFont="1" applyFill="1" applyBorder="1"/>
    <xf numFmtId="0" fontId="16" fillId="2" borderId="12" xfId="0" applyFont="1" applyFill="1" applyBorder="1"/>
    <xf numFmtId="44" fontId="20" fillId="2" borderId="12" xfId="1" applyFont="1" applyFill="1" applyBorder="1"/>
    <xf numFmtId="0" fontId="16" fillId="2" borderId="7" xfId="0" applyFont="1" applyFill="1" applyBorder="1"/>
    <xf numFmtId="0" fontId="16" fillId="2" borderId="11" xfId="0" applyFont="1" applyFill="1" applyBorder="1"/>
    <xf numFmtId="0" fontId="16" fillId="2" borderId="0" xfId="0" applyFont="1" applyFill="1" applyBorder="1"/>
    <xf numFmtId="0" fontId="16" fillId="2" borderId="1" xfId="0" applyFont="1" applyFill="1" applyBorder="1"/>
    <xf numFmtId="0" fontId="19" fillId="2" borderId="13" xfId="0" applyFont="1" applyFill="1" applyBorder="1" applyAlignment="1" applyProtection="1"/>
    <xf numFmtId="0" fontId="18" fillId="2" borderId="0" xfId="0" applyFont="1" applyFill="1" applyBorder="1" applyAlignment="1" applyProtection="1"/>
    <xf numFmtId="0" fontId="19" fillId="2" borderId="7" xfId="0" applyFont="1" applyFill="1" applyBorder="1" applyAlignment="1" applyProtection="1"/>
    <xf numFmtId="44" fontId="20" fillId="2" borderId="14" xfId="1" applyFont="1" applyFill="1" applyBorder="1"/>
    <xf numFmtId="44" fontId="20" fillId="2" borderId="10" xfId="1" applyFont="1" applyFill="1" applyBorder="1" applyProtection="1">
      <protection locked="0"/>
    </xf>
    <xf numFmtId="0" fontId="29" fillId="2" borderId="0" xfId="0" applyFont="1" applyFill="1" applyBorder="1" applyAlignment="1" applyProtection="1">
      <alignment vertical="center"/>
      <protection locked="0"/>
    </xf>
    <xf numFmtId="0" fontId="20" fillId="0" borderId="15" xfId="0" applyFont="1" applyFill="1" applyBorder="1" applyAlignment="1"/>
    <xf numFmtId="0" fontId="18" fillId="2" borderId="16" xfId="0" applyFont="1" applyFill="1" applyBorder="1" applyAlignment="1" applyProtection="1">
      <alignment horizontal="left" vertical="center"/>
    </xf>
    <xf numFmtId="20" fontId="27" fillId="2" borderId="16" xfId="0" applyNumberFormat="1" applyFont="1" applyFill="1" applyBorder="1" applyAlignment="1" applyProtection="1">
      <alignment horizontal="center" wrapText="1"/>
    </xf>
    <xf numFmtId="0" fontId="16" fillId="2" borderId="0" xfId="0" applyFont="1" applyFill="1" applyBorder="1" applyAlignment="1">
      <alignment horizontal="center"/>
    </xf>
    <xf numFmtId="0" fontId="35" fillId="0" borderId="3" xfId="0" applyFont="1" applyBorder="1"/>
    <xf numFmtId="44" fontId="20" fillId="2" borderId="10" xfId="1" applyFont="1" applyFill="1" applyBorder="1"/>
    <xf numFmtId="44" fontId="44" fillId="0" borderId="10" xfId="0" applyNumberFormat="1" applyFont="1" applyBorder="1"/>
    <xf numFmtId="0" fontId="41" fillId="2" borderId="7" xfId="0" applyFont="1" applyFill="1" applyBorder="1" applyAlignment="1"/>
    <xf numFmtId="0" fontId="16" fillId="0" borderId="5" xfId="0" applyFont="1" applyBorder="1"/>
    <xf numFmtId="0" fontId="17" fillId="0" borderId="17" xfId="0" applyFont="1" applyBorder="1" applyAlignment="1">
      <alignment vertical="center"/>
    </xf>
    <xf numFmtId="0" fontId="16" fillId="0" borderId="0" xfId="0" applyFont="1" applyBorder="1"/>
    <xf numFmtId="0" fontId="29" fillId="2" borderId="18" xfId="0" applyFont="1" applyFill="1" applyBorder="1" applyAlignment="1" applyProtection="1">
      <alignment vertical="center"/>
      <protection locked="0"/>
    </xf>
    <xf numFmtId="0" fontId="0" fillId="0" borderId="0" xfId="0" applyBorder="1"/>
    <xf numFmtId="0" fontId="18" fillId="2" borderId="19" xfId="0" applyFont="1" applyFill="1" applyBorder="1" applyAlignment="1" applyProtection="1">
      <alignment horizontal="left" vertical="center"/>
    </xf>
    <xf numFmtId="0" fontId="0" fillId="0" borderId="16" xfId="0" applyBorder="1"/>
    <xf numFmtId="44" fontId="20" fillId="2" borderId="20" xfId="1" applyFont="1" applyFill="1" applyBorder="1" applyProtection="1">
      <protection locked="0"/>
    </xf>
    <xf numFmtId="0" fontId="32" fillId="3" borderId="9" xfId="0" applyFont="1" applyFill="1" applyBorder="1"/>
    <xf numFmtId="0" fontId="16" fillId="3" borderId="9" xfId="0" applyFont="1" applyFill="1" applyBorder="1"/>
    <xf numFmtId="0" fontId="32" fillId="3" borderId="7" xfId="0" applyFont="1" applyFill="1" applyBorder="1"/>
    <xf numFmtId="0" fontId="32" fillId="3" borderId="21" xfId="0" applyFont="1" applyFill="1" applyBorder="1"/>
    <xf numFmtId="44" fontId="16" fillId="3" borderId="22" xfId="0" applyNumberFormat="1" applyFont="1" applyFill="1" applyBorder="1"/>
    <xf numFmtId="44" fontId="16" fillId="3" borderId="23" xfId="0" applyNumberFormat="1" applyFont="1" applyFill="1" applyBorder="1"/>
    <xf numFmtId="0" fontId="3" fillId="4" borderId="24" xfId="0" applyFont="1" applyFill="1" applyBorder="1"/>
    <xf numFmtId="0" fontId="33" fillId="4" borderId="25" xfId="0" applyFont="1" applyFill="1" applyBorder="1"/>
    <xf numFmtId="0" fontId="3" fillId="4" borderId="26" xfId="0" applyFont="1" applyFill="1" applyBorder="1" applyAlignment="1"/>
    <xf numFmtId="0" fontId="3" fillId="4" borderId="27" xfId="0" applyFont="1" applyFill="1" applyBorder="1" applyAlignment="1"/>
    <xf numFmtId="37" fontId="41" fillId="4" borderId="28" xfId="1" applyNumberFormat="1" applyFont="1" applyFill="1" applyBorder="1" applyAlignment="1" applyProtection="1">
      <alignment horizontal="center"/>
      <protection locked="0"/>
    </xf>
    <xf numFmtId="37" fontId="41" fillId="4" borderId="3" xfId="1" applyNumberFormat="1" applyFont="1" applyFill="1" applyBorder="1" applyAlignment="1" applyProtection="1">
      <alignment horizontal="center"/>
      <protection locked="0"/>
    </xf>
    <xf numFmtId="0" fontId="16" fillId="3" borderId="29" xfId="0" applyFont="1" applyFill="1" applyBorder="1"/>
    <xf numFmtId="0" fontId="19" fillId="0" borderId="30" xfId="0" applyFont="1" applyBorder="1" applyAlignment="1" applyProtection="1">
      <alignment horizontal="center"/>
      <protection locked="0"/>
    </xf>
    <xf numFmtId="0" fontId="19" fillId="0" borderId="30" xfId="0" applyFont="1" applyBorder="1" applyAlignment="1" applyProtection="1">
      <alignment horizontal="center" vertical="center"/>
      <protection locked="0"/>
    </xf>
    <xf numFmtId="0" fontId="41" fillId="0" borderId="31" xfId="0" applyFont="1" applyBorder="1" applyAlignment="1" applyProtection="1">
      <alignment horizontal="center"/>
      <protection locked="0"/>
    </xf>
    <xf numFmtId="0" fontId="41" fillId="0" borderId="30" xfId="0" applyFont="1" applyBorder="1" applyAlignment="1" applyProtection="1">
      <alignment horizontal="center"/>
      <protection locked="0"/>
    </xf>
    <xf numFmtId="0" fontId="16" fillId="0" borderId="5" xfId="0" applyFont="1" applyFill="1" applyBorder="1"/>
    <xf numFmtId="0" fontId="16" fillId="0" borderId="0" xfId="0" applyFont="1" applyFill="1" applyBorder="1"/>
    <xf numFmtId="0" fontId="0" fillId="0" borderId="0" xfId="0" applyFill="1" applyBorder="1"/>
    <xf numFmtId="0" fontId="4" fillId="0" borderId="0" xfId="0" applyFont="1" applyFill="1"/>
    <xf numFmtId="0" fontId="43" fillId="3" borderId="6" xfId="0" applyFont="1" applyFill="1" applyBorder="1" applyAlignment="1">
      <alignment horizontal="center" vertical="center"/>
    </xf>
    <xf numFmtId="0" fontId="43" fillId="3" borderId="21" xfId="0" applyFont="1" applyFill="1" applyBorder="1" applyAlignment="1">
      <alignment horizontal="center" vertical="center"/>
    </xf>
    <xf numFmtId="0" fontId="16" fillId="3" borderId="32" xfId="0" applyFont="1" applyFill="1" applyBorder="1"/>
    <xf numFmtId="0" fontId="37" fillId="0" borderId="9" xfId="0" applyFont="1" applyBorder="1" applyAlignment="1">
      <alignment horizontal="center"/>
    </xf>
    <xf numFmtId="0" fontId="0" fillId="0" borderId="7" xfId="0" applyBorder="1"/>
    <xf numFmtId="0" fontId="32" fillId="3" borderId="29" xfId="0" applyFont="1" applyFill="1" applyBorder="1"/>
    <xf numFmtId="0" fontId="32" fillId="3" borderId="32" xfId="0" applyFont="1" applyFill="1" applyBorder="1"/>
    <xf numFmtId="44" fontId="16" fillId="3" borderId="33" xfId="0" applyNumberFormat="1" applyFont="1" applyFill="1" applyBorder="1"/>
    <xf numFmtId="0" fontId="19" fillId="0" borderId="18" xfId="0" applyFont="1" applyBorder="1" applyAlignment="1" applyProtection="1">
      <alignment horizontal="center"/>
      <protection locked="0"/>
    </xf>
    <xf numFmtId="44" fontId="16" fillId="3" borderId="21" xfId="0" applyNumberFormat="1" applyFont="1" applyFill="1" applyBorder="1"/>
    <xf numFmtId="0" fontId="24" fillId="0" borderId="30" xfId="0" applyFont="1" applyBorder="1" applyAlignment="1">
      <alignment horizontal="center"/>
    </xf>
    <xf numFmtId="0" fontId="16" fillId="2" borderId="18" xfId="0" applyFont="1" applyFill="1" applyBorder="1" applyAlignment="1">
      <alignment horizontal="center"/>
    </xf>
    <xf numFmtId="0" fontId="16" fillId="2" borderId="18" xfId="0" applyFont="1" applyFill="1" applyBorder="1"/>
    <xf numFmtId="0" fontId="25" fillId="2" borderId="17" xfId="0" applyFont="1" applyFill="1" applyBorder="1" applyAlignment="1"/>
    <xf numFmtId="0" fontId="41" fillId="3" borderId="22" xfId="0" applyFont="1" applyFill="1" applyBorder="1" applyAlignment="1"/>
    <xf numFmtId="0" fontId="19" fillId="0" borderId="34" xfId="0" applyFont="1" applyBorder="1" applyAlignment="1" applyProtection="1">
      <alignment horizontal="center"/>
      <protection locked="0"/>
    </xf>
    <xf numFmtId="0" fontId="0" fillId="0" borderId="7" xfId="0" applyFill="1" applyBorder="1"/>
    <xf numFmtId="0" fontId="32" fillId="3" borderId="17" xfId="0" applyFont="1" applyFill="1" applyBorder="1"/>
    <xf numFmtId="0" fontId="19" fillId="2" borderId="30" xfId="0" applyFont="1" applyFill="1" applyBorder="1" applyAlignment="1" applyProtection="1">
      <alignment horizontal="center"/>
      <protection locked="0"/>
    </xf>
    <xf numFmtId="0" fontId="16" fillId="2" borderId="17" xfId="0" applyFont="1" applyFill="1" applyBorder="1"/>
    <xf numFmtId="0" fontId="17" fillId="0" borderId="21" xfId="0" applyFont="1" applyBorder="1" applyAlignment="1">
      <alignment vertical="center"/>
    </xf>
    <xf numFmtId="0" fontId="19" fillId="2" borderId="35" xfId="0" applyFont="1" applyFill="1" applyBorder="1" applyAlignment="1" applyProtection="1"/>
    <xf numFmtId="0" fontId="16" fillId="2" borderId="35" xfId="0" applyFont="1" applyFill="1" applyBorder="1" applyProtection="1"/>
    <xf numFmtId="0" fontId="19" fillId="2" borderId="21" xfId="0" applyFont="1" applyFill="1" applyBorder="1" applyAlignment="1" applyProtection="1">
      <alignment horizontal="left"/>
    </xf>
    <xf numFmtId="20" fontId="27" fillId="2" borderId="36" xfId="0" applyNumberFormat="1" applyFont="1" applyFill="1" applyBorder="1" applyAlignment="1" applyProtection="1">
      <alignment horizontal="center" wrapText="1"/>
    </xf>
    <xf numFmtId="8" fontId="1" fillId="0" borderId="9" xfId="0" applyNumberFormat="1" applyFont="1" applyBorder="1" applyAlignment="1">
      <alignment horizontal="center"/>
    </xf>
    <xf numFmtId="8" fontId="1" fillId="0" borderId="11" xfId="0" applyNumberFormat="1" applyFont="1" applyBorder="1" applyAlignment="1">
      <alignment horizontal="center"/>
    </xf>
    <xf numFmtId="0" fontId="1" fillId="0" borderId="18" xfId="0" applyFont="1" applyBorder="1"/>
    <xf numFmtId="0" fontId="1" fillId="0" borderId="0" xfId="0" applyFont="1" applyBorder="1"/>
    <xf numFmtId="0" fontId="1" fillId="3" borderId="22" xfId="0" applyFont="1" applyFill="1" applyBorder="1"/>
    <xf numFmtId="44" fontId="1" fillId="0" borderId="8" xfId="1" applyFont="1" applyBorder="1"/>
    <xf numFmtId="0" fontId="4" fillId="0" borderId="18" xfId="0" applyFont="1" applyBorder="1"/>
    <xf numFmtId="0" fontId="0" fillId="0" borderId="0" xfId="0" applyAlignment="1">
      <alignment vertical="top"/>
    </xf>
    <xf numFmtId="0" fontId="48" fillId="0" borderId="67" xfId="0" applyFont="1" applyBorder="1" applyAlignment="1">
      <alignment vertical="top" wrapText="1"/>
    </xf>
    <xf numFmtId="0" fontId="0" fillId="0" borderId="28" xfId="0" applyBorder="1" applyAlignment="1">
      <alignment vertical="top"/>
    </xf>
    <xf numFmtId="0" fontId="0" fillId="0" borderId="11" xfId="0" applyBorder="1" applyAlignment="1">
      <alignment vertical="top"/>
    </xf>
    <xf numFmtId="0" fontId="46" fillId="5" borderId="67" xfId="0" applyFont="1" applyFill="1" applyBorder="1" applyAlignment="1">
      <alignment vertical="top"/>
    </xf>
    <xf numFmtId="0" fontId="48" fillId="0" borderId="68" xfId="0" quotePrefix="1" applyFont="1" applyBorder="1" applyAlignment="1">
      <alignment vertical="top" wrapText="1"/>
    </xf>
    <xf numFmtId="0" fontId="0" fillId="0" borderId="10" xfId="0" applyBorder="1" applyAlignment="1">
      <alignment vertical="top"/>
    </xf>
    <xf numFmtId="0" fontId="46" fillId="5" borderId="67" xfId="0" applyFont="1" applyFill="1" applyBorder="1" applyAlignment="1">
      <alignment vertical="top" wrapText="1"/>
    </xf>
    <xf numFmtId="0" fontId="46" fillId="5" borderId="68" xfId="0" applyFont="1" applyFill="1" applyBorder="1" applyAlignment="1">
      <alignment vertical="top"/>
    </xf>
    <xf numFmtId="0" fontId="46" fillId="5" borderId="28" xfId="0" applyFont="1" applyFill="1" applyBorder="1" applyAlignment="1">
      <alignment vertical="top"/>
    </xf>
    <xf numFmtId="0" fontId="49" fillId="0" borderId="8" xfId="0" applyFont="1" applyBorder="1" applyAlignment="1">
      <alignment vertical="top"/>
    </xf>
    <xf numFmtId="0" fontId="52" fillId="5" borderId="66" xfId="0" applyFont="1" applyFill="1" applyBorder="1"/>
    <xf numFmtId="0" fontId="52" fillId="5" borderId="21" xfId="0" applyFont="1" applyFill="1" applyBorder="1"/>
    <xf numFmtId="0" fontId="54" fillId="5" borderId="32" xfId="0" applyFont="1" applyFill="1" applyBorder="1" applyAlignment="1"/>
    <xf numFmtId="0" fontId="55" fillId="5" borderId="29" xfId="0" applyFont="1" applyFill="1" applyBorder="1"/>
    <xf numFmtId="0" fontId="55" fillId="5" borderId="7" xfId="0" applyFont="1" applyFill="1" applyBorder="1"/>
    <xf numFmtId="0" fontId="55" fillId="5" borderId="35" xfId="0" applyFont="1" applyFill="1" applyBorder="1"/>
    <xf numFmtId="0" fontId="56" fillId="0" borderId="35" xfId="0" applyFont="1" applyBorder="1"/>
    <xf numFmtId="0" fontId="55" fillId="5" borderId="45" xfId="0" applyFont="1" applyFill="1" applyBorder="1"/>
    <xf numFmtId="0" fontId="55" fillId="5" borderId="9" xfId="0" applyFont="1" applyFill="1" applyBorder="1"/>
    <xf numFmtId="0" fontId="55" fillId="5" borderId="32" xfId="0" applyFont="1" applyFill="1" applyBorder="1"/>
    <xf numFmtId="44" fontId="57" fillId="0" borderId="32" xfId="0" applyNumberFormat="1" applyFont="1" applyBorder="1"/>
    <xf numFmtId="0" fontId="55" fillId="5" borderId="21" xfId="0" applyFont="1" applyFill="1" applyBorder="1"/>
    <xf numFmtId="0" fontId="50" fillId="5" borderId="6" xfId="0" applyFont="1" applyFill="1" applyBorder="1"/>
    <xf numFmtId="0" fontId="50" fillId="5" borderId="21" xfId="0" applyFont="1" applyFill="1" applyBorder="1"/>
    <xf numFmtId="0" fontId="25" fillId="5" borderId="21" xfId="0" applyFont="1" applyFill="1" applyBorder="1" applyAlignment="1">
      <alignment horizontal="center"/>
    </xf>
    <xf numFmtId="0" fontId="50" fillId="0" borderId="35" xfId="0" applyFont="1" applyBorder="1"/>
    <xf numFmtId="44" fontId="62" fillId="0" borderId="21" xfId="0" applyNumberFormat="1" applyFont="1" applyBorder="1" applyAlignment="1">
      <alignment horizontal="left" vertical="top"/>
    </xf>
    <xf numFmtId="44" fontId="62" fillId="0" borderId="46" xfId="0" applyNumberFormat="1" applyFont="1" applyBorder="1" applyAlignment="1">
      <alignment horizontal="left" vertical="top"/>
    </xf>
    <xf numFmtId="44" fontId="62" fillId="0" borderId="35" xfId="0" applyNumberFormat="1" applyFont="1" applyBorder="1"/>
    <xf numFmtId="0" fontId="19" fillId="2" borderId="18" xfId="0" applyFont="1" applyFill="1" applyBorder="1" applyAlignment="1" applyProtection="1">
      <alignment vertical="center"/>
      <protection locked="0"/>
    </xf>
    <xf numFmtId="0" fontId="19" fillId="2" borderId="0" xfId="0" applyFont="1" applyFill="1" applyBorder="1" applyAlignment="1" applyProtection="1">
      <alignment vertical="center"/>
      <protection locked="0"/>
    </xf>
    <xf numFmtId="0" fontId="30" fillId="2" borderId="19" xfId="0" applyFont="1" applyFill="1" applyBorder="1" applyAlignment="1" applyProtection="1">
      <alignment horizontal="left" vertical="center"/>
    </xf>
    <xf numFmtId="0" fontId="30" fillId="2" borderId="16" xfId="0" applyFont="1" applyFill="1" applyBorder="1" applyAlignment="1" applyProtection="1">
      <alignment horizontal="left" vertical="center"/>
    </xf>
    <xf numFmtId="20" fontId="19" fillId="2" borderId="16" xfId="0" applyNumberFormat="1" applyFont="1" applyFill="1" applyBorder="1" applyAlignment="1" applyProtection="1">
      <alignment horizontal="center" wrapText="1"/>
    </xf>
    <xf numFmtId="44" fontId="57" fillId="0" borderId="46" xfId="0" applyNumberFormat="1" applyFont="1" applyBorder="1" applyAlignment="1">
      <alignment horizontal="left" vertical="top"/>
    </xf>
    <xf numFmtId="0" fontId="19" fillId="2" borderId="51" xfId="0" applyFont="1" applyFill="1" applyBorder="1" applyAlignment="1" applyProtection="1">
      <alignment vertical="center"/>
      <protection locked="0"/>
    </xf>
    <xf numFmtId="0" fontId="4" fillId="0" borderId="69" xfId="0" applyFont="1" applyBorder="1"/>
    <xf numFmtId="0" fontId="19" fillId="2" borderId="50" xfId="0" applyFont="1" applyFill="1" applyBorder="1" applyAlignment="1" applyProtection="1">
      <alignment vertical="center"/>
      <protection locked="0"/>
    </xf>
    <xf numFmtId="0" fontId="17" fillId="6" borderId="4" xfId="0" applyFont="1" applyFill="1" applyBorder="1" applyAlignment="1" applyProtection="1">
      <alignment vertical="center"/>
    </xf>
    <xf numFmtId="0" fontId="17" fillId="6" borderId="5" xfId="0" applyFont="1" applyFill="1" applyBorder="1" applyAlignment="1" applyProtection="1">
      <alignment vertical="center"/>
    </xf>
    <xf numFmtId="0" fontId="17" fillId="6" borderId="18" xfId="0" applyFont="1" applyFill="1" applyBorder="1" applyAlignment="1" applyProtection="1">
      <alignment vertical="center"/>
    </xf>
    <xf numFmtId="0" fontId="17" fillId="6" borderId="0" xfId="0" applyFont="1" applyFill="1" applyBorder="1" applyAlignment="1" applyProtection="1">
      <alignment vertical="center"/>
    </xf>
    <xf numFmtId="44" fontId="57" fillId="0" borderId="46" xfId="0" applyNumberFormat="1" applyFont="1" applyBorder="1" applyAlignment="1">
      <alignment horizontal="left" vertical="top"/>
    </xf>
    <xf numFmtId="44" fontId="57" fillId="0" borderId="21" xfId="0" applyNumberFormat="1" applyFont="1" applyBorder="1" applyAlignment="1">
      <alignment horizontal="left" vertical="top"/>
    </xf>
    <xf numFmtId="0" fontId="65" fillId="0" borderId="53" xfId="0" applyFont="1" applyBorder="1" applyAlignment="1">
      <alignment horizontal="center"/>
    </xf>
    <xf numFmtId="0" fontId="65" fillId="0" borderId="54" xfId="0" applyFont="1" applyBorder="1" applyAlignment="1">
      <alignment horizontal="center"/>
    </xf>
    <xf numFmtId="0" fontId="54" fillId="6" borderId="45" xfId="0" applyFont="1" applyFill="1" applyBorder="1" applyAlignment="1">
      <alignment horizontal="center" vertical="top"/>
    </xf>
    <xf numFmtId="0" fontId="54" fillId="6" borderId="12" xfId="0" applyFont="1" applyFill="1" applyBorder="1" applyAlignment="1">
      <alignment horizontal="center" vertical="top"/>
    </xf>
    <xf numFmtId="44" fontId="57" fillId="0" borderId="46" xfId="0" applyNumberFormat="1" applyFont="1" applyBorder="1" applyAlignment="1">
      <alignment horizontal="center" vertical="top"/>
    </xf>
    <xf numFmtId="44" fontId="57" fillId="0" borderId="21" xfId="0" applyNumberFormat="1" applyFont="1" applyBorder="1" applyAlignment="1">
      <alignment horizontal="center" vertical="top"/>
    </xf>
    <xf numFmtId="0" fontId="66" fillId="0" borderId="43" xfId="0" applyFont="1" applyBorder="1" applyAlignment="1">
      <alignment horizontal="left"/>
    </xf>
    <xf numFmtId="0" fontId="66" fillId="0" borderId="69" xfId="0" applyFont="1" applyBorder="1" applyAlignment="1">
      <alignment horizontal="left"/>
    </xf>
    <xf numFmtId="0" fontId="66" fillId="0" borderId="44" xfId="0" applyFont="1" applyBorder="1" applyAlignment="1">
      <alignment horizontal="left"/>
    </xf>
    <xf numFmtId="0" fontId="30" fillId="6" borderId="45" xfId="0" applyFont="1" applyFill="1" applyBorder="1" applyAlignment="1">
      <alignment horizontal="center" vertical="top"/>
    </xf>
    <xf numFmtId="0" fontId="30" fillId="6" borderId="12" xfId="0" applyFont="1" applyFill="1" applyBorder="1" applyAlignment="1">
      <alignment horizontal="center" vertical="top"/>
    </xf>
    <xf numFmtId="0" fontId="30" fillId="6" borderId="46" xfId="0" applyFont="1" applyFill="1" applyBorder="1" applyAlignment="1">
      <alignment horizontal="center" vertical="top"/>
    </xf>
    <xf numFmtId="0" fontId="30" fillId="2" borderId="18" xfId="0" applyFont="1" applyFill="1" applyBorder="1" applyAlignment="1">
      <alignment horizontal="center" vertical="top"/>
    </xf>
    <xf numFmtId="0" fontId="30" fillId="2" borderId="0" xfId="0" applyFont="1" applyFill="1" applyBorder="1" applyAlignment="1">
      <alignment horizontal="center" vertical="top"/>
    </xf>
    <xf numFmtId="0" fontId="30" fillId="2" borderId="17" xfId="0" applyFont="1" applyFill="1" applyBorder="1" applyAlignment="1">
      <alignment horizontal="center" vertical="top"/>
    </xf>
    <xf numFmtId="0" fontId="30" fillId="2" borderId="7" xfId="0" applyFont="1" applyFill="1" applyBorder="1" applyAlignment="1">
      <alignment horizontal="center" vertical="top"/>
    </xf>
    <xf numFmtId="0" fontId="53" fillId="5" borderId="29" xfId="0" applyFont="1" applyFill="1" applyBorder="1" applyAlignment="1">
      <alignment horizontal="center"/>
    </xf>
    <xf numFmtId="0" fontId="53" fillId="5" borderId="9" xfId="0" applyFont="1" applyFill="1" applyBorder="1" applyAlignment="1">
      <alignment horizontal="center"/>
    </xf>
    <xf numFmtId="0" fontId="53" fillId="5" borderId="32" xfId="0" applyFont="1" applyFill="1" applyBorder="1" applyAlignment="1">
      <alignment horizontal="center"/>
    </xf>
    <xf numFmtId="0" fontId="51" fillId="5" borderId="4" xfId="0" applyFont="1" applyFill="1" applyBorder="1" applyAlignment="1">
      <alignment horizontal="center" vertical="center"/>
    </xf>
    <xf numFmtId="0" fontId="51" fillId="5" borderId="5" xfId="0" applyFont="1" applyFill="1" applyBorder="1" applyAlignment="1">
      <alignment horizontal="center" vertical="center"/>
    </xf>
    <xf numFmtId="0" fontId="51" fillId="5" borderId="6" xfId="0" applyFont="1" applyFill="1" applyBorder="1" applyAlignment="1">
      <alignment horizontal="center" vertical="center"/>
    </xf>
    <xf numFmtId="0" fontId="51" fillId="5" borderId="17" xfId="0" applyFont="1" applyFill="1" applyBorder="1" applyAlignment="1">
      <alignment horizontal="center" vertical="center"/>
    </xf>
    <xf numFmtId="0" fontId="51" fillId="5" borderId="7" xfId="0" applyFont="1" applyFill="1" applyBorder="1" applyAlignment="1">
      <alignment horizontal="center" vertical="center"/>
    </xf>
    <xf numFmtId="0" fontId="51" fillId="5" borderId="21" xfId="0" applyFont="1" applyFill="1" applyBorder="1" applyAlignment="1">
      <alignment horizontal="center" vertical="center"/>
    </xf>
    <xf numFmtId="0" fontId="15" fillId="0" borderId="4" xfId="0" applyFont="1" applyBorder="1" applyAlignment="1">
      <alignment horizontal="center" vertical="top"/>
    </xf>
    <xf numFmtId="0" fontId="15" fillId="0" borderId="5" xfId="0" applyFont="1" applyBorder="1" applyAlignment="1">
      <alignment horizontal="center" vertical="top"/>
    </xf>
    <xf numFmtId="0" fontId="15" fillId="0" borderId="6" xfId="0" applyFont="1" applyBorder="1" applyAlignment="1">
      <alignment horizontal="center" vertical="top"/>
    </xf>
    <xf numFmtId="0" fontId="15" fillId="0" borderId="17" xfId="0" applyFont="1" applyBorder="1" applyAlignment="1">
      <alignment horizontal="center" vertical="top"/>
    </xf>
    <xf numFmtId="0" fontId="15" fillId="0" borderId="7" xfId="0" applyFont="1" applyBorder="1" applyAlignment="1">
      <alignment horizontal="center" vertical="top"/>
    </xf>
    <xf numFmtId="0" fontId="15" fillId="0" borderId="21" xfId="0" applyFont="1" applyBorder="1" applyAlignment="1">
      <alignment horizontal="center" vertical="top"/>
    </xf>
    <xf numFmtId="0" fontId="17" fillId="4" borderId="4" xfId="0" applyFont="1" applyFill="1" applyBorder="1" applyAlignment="1" applyProtection="1">
      <alignment horizontal="center" vertical="center"/>
    </xf>
    <xf numFmtId="0" fontId="17" fillId="4" borderId="5" xfId="0" applyFont="1" applyFill="1" applyBorder="1" applyAlignment="1" applyProtection="1">
      <alignment horizontal="center" vertical="center"/>
    </xf>
    <xf numFmtId="0" fontId="17" fillId="4" borderId="19" xfId="0" applyFont="1" applyFill="1" applyBorder="1" applyAlignment="1" applyProtection="1">
      <alignment horizontal="center" vertical="center"/>
    </xf>
    <xf numFmtId="0" fontId="17" fillId="4" borderId="16" xfId="0" applyFont="1" applyFill="1" applyBorder="1" applyAlignment="1" applyProtection="1">
      <alignment horizontal="center" vertical="center"/>
    </xf>
    <xf numFmtId="44" fontId="17" fillId="6" borderId="5" xfId="0" applyNumberFormat="1" applyFont="1" applyFill="1" applyBorder="1" applyAlignment="1" applyProtection="1">
      <alignment horizontal="center" vertical="center"/>
    </xf>
    <xf numFmtId="44" fontId="17" fillId="6" borderId="16" xfId="0" applyNumberFormat="1" applyFont="1" applyFill="1" applyBorder="1" applyAlignment="1" applyProtection="1">
      <alignment horizontal="center" vertical="center"/>
    </xf>
    <xf numFmtId="44" fontId="17" fillId="6" borderId="0" xfId="0" applyNumberFormat="1" applyFont="1" applyFill="1" applyBorder="1" applyAlignment="1" applyProtection="1">
      <alignment horizontal="center" vertical="center"/>
    </xf>
    <xf numFmtId="0" fontId="64" fillId="2" borderId="45" xfId="0" applyFont="1" applyFill="1" applyBorder="1" applyAlignment="1">
      <alignment horizontal="center"/>
    </xf>
    <xf numFmtId="0" fontId="64" fillId="2" borderId="14" xfId="0" applyFont="1" applyFill="1" applyBorder="1" applyAlignment="1">
      <alignment horizontal="center"/>
    </xf>
    <xf numFmtId="0" fontId="64" fillId="0" borderId="40" xfId="0" applyFont="1" applyBorder="1" applyAlignment="1">
      <alignment horizontal="center"/>
    </xf>
    <xf numFmtId="0" fontId="64" fillId="0" borderId="12" xfId="0" applyFont="1" applyBorder="1" applyAlignment="1">
      <alignment horizontal="center"/>
    </xf>
    <xf numFmtId="0" fontId="30" fillId="2" borderId="45" xfId="0" applyFont="1" applyFill="1" applyBorder="1" applyAlignment="1">
      <alignment horizontal="left" vertical="center"/>
    </xf>
    <xf numFmtId="0" fontId="30" fillId="2" borderId="12" xfId="0" applyFont="1" applyFill="1" applyBorder="1" applyAlignment="1">
      <alignment horizontal="left" vertical="center"/>
    </xf>
    <xf numFmtId="20" fontId="19" fillId="2" borderId="12" xfId="0" applyNumberFormat="1" applyFont="1" applyFill="1" applyBorder="1" applyAlignment="1" applyProtection="1">
      <alignment horizontal="center" wrapText="1"/>
      <protection locked="0"/>
    </xf>
    <xf numFmtId="0" fontId="30" fillId="2" borderId="17" xfId="0" applyFont="1" applyFill="1" applyBorder="1" applyAlignment="1" applyProtection="1">
      <alignment horizontal="center" wrapText="1"/>
      <protection locked="0"/>
    </xf>
    <xf numFmtId="0" fontId="30" fillId="2" borderId="7" xfId="0" applyFont="1" applyFill="1" applyBorder="1" applyAlignment="1" applyProtection="1">
      <alignment horizontal="center" wrapText="1"/>
      <protection locked="0"/>
    </xf>
    <xf numFmtId="0" fontId="30" fillId="2" borderId="12" xfId="0" applyFont="1" applyFill="1" applyBorder="1" applyAlignment="1" applyProtection="1">
      <alignment horizontal="center" wrapText="1"/>
      <protection locked="0"/>
    </xf>
    <xf numFmtId="0" fontId="19" fillId="2" borderId="45"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protection locked="0"/>
    </xf>
    <xf numFmtId="20" fontId="19" fillId="2" borderId="13" xfId="0" applyNumberFormat="1" applyFont="1" applyFill="1" applyBorder="1" applyAlignment="1" applyProtection="1">
      <alignment horizontal="center" wrapText="1"/>
      <protection locked="0"/>
    </xf>
    <xf numFmtId="20" fontId="19" fillId="2" borderId="0" xfId="0" applyNumberFormat="1" applyFont="1" applyFill="1" applyBorder="1" applyAlignment="1" applyProtection="1">
      <alignment horizontal="center" wrapText="1"/>
      <protection locked="0"/>
    </xf>
    <xf numFmtId="0" fontId="16" fillId="0" borderId="15" xfId="0" applyFont="1" applyBorder="1" applyAlignment="1">
      <alignment horizontal="center"/>
    </xf>
    <xf numFmtId="0" fontId="16" fillId="0" borderId="7" xfId="0" applyFont="1" applyBorder="1" applyAlignment="1">
      <alignment horizontal="center"/>
    </xf>
    <xf numFmtId="0" fontId="30" fillId="5" borderId="45" xfId="0" applyFont="1" applyFill="1" applyBorder="1" applyAlignment="1">
      <alignment horizontal="center"/>
    </xf>
    <xf numFmtId="0" fontId="30" fillId="5" borderId="12" xfId="0" applyFont="1" applyFill="1" applyBorder="1" applyAlignment="1">
      <alignment horizont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8" fillId="3" borderId="45" xfId="0" applyFont="1" applyFill="1" applyBorder="1" applyAlignment="1">
      <alignment horizontal="center"/>
    </xf>
    <xf numFmtId="0" fontId="18" fillId="3" borderId="12" xfId="0" applyFont="1" applyFill="1" applyBorder="1" applyAlignment="1">
      <alignment horizontal="center"/>
    </xf>
    <xf numFmtId="0" fontId="18" fillId="3" borderId="46" xfId="0" applyFont="1" applyFill="1" applyBorder="1" applyAlignment="1">
      <alignment horizontal="center"/>
    </xf>
    <xf numFmtId="0" fontId="18" fillId="2" borderId="45" xfId="0" applyFont="1" applyFill="1" applyBorder="1" applyAlignment="1">
      <alignment horizontal="center"/>
    </xf>
    <xf numFmtId="0" fontId="18" fillId="2" borderId="12" xfId="0" applyFont="1" applyFill="1" applyBorder="1" applyAlignment="1">
      <alignment horizontal="center"/>
    </xf>
    <xf numFmtId="0" fontId="18" fillId="2" borderId="12" xfId="0" applyFont="1" applyFill="1" applyBorder="1" applyAlignment="1" applyProtection="1">
      <alignment horizontal="center"/>
      <protection locked="0"/>
    </xf>
    <xf numFmtId="0" fontId="18" fillId="2" borderId="46" xfId="0" applyFont="1" applyFill="1" applyBorder="1" applyAlignment="1" applyProtection="1">
      <alignment horizontal="center"/>
      <protection locked="0"/>
    </xf>
    <xf numFmtId="0" fontId="20" fillId="0" borderId="8" xfId="0" applyFont="1" applyBorder="1" applyAlignment="1">
      <alignment horizontal="left"/>
    </xf>
    <xf numFmtId="0" fontId="20" fillId="0" borderId="9" xfId="0" applyFont="1" applyBorder="1" applyAlignment="1">
      <alignment horizontal="left"/>
    </xf>
    <xf numFmtId="0" fontId="19" fillId="0" borderId="29" xfId="0" applyFont="1" applyBorder="1" applyAlignment="1">
      <alignment horizontal="center"/>
    </xf>
    <xf numFmtId="0" fontId="19" fillId="0" borderId="9" xfId="0" applyFont="1" applyBorder="1" applyAlignment="1">
      <alignment horizontal="center"/>
    </xf>
    <xf numFmtId="0" fontId="22" fillId="0" borderId="29" xfId="0" applyFont="1" applyFill="1" applyBorder="1" applyAlignment="1">
      <alignment horizontal="center" vertical="center"/>
    </xf>
    <xf numFmtId="0" fontId="22" fillId="0" borderId="9" xfId="0" applyFont="1" applyFill="1" applyBorder="1" applyAlignment="1">
      <alignment horizontal="center" vertical="center"/>
    </xf>
    <xf numFmtId="164" fontId="19" fillId="0" borderId="17" xfId="0" applyNumberFormat="1" applyFont="1" applyBorder="1" applyAlignment="1" applyProtection="1">
      <alignment horizontal="right"/>
      <protection locked="0"/>
    </xf>
    <xf numFmtId="164" fontId="19" fillId="0" borderId="7" xfId="0" applyNumberFormat="1" applyFont="1" applyBorder="1" applyAlignment="1" applyProtection="1">
      <alignment horizontal="right"/>
      <protection locked="0"/>
    </xf>
    <xf numFmtId="164" fontId="19" fillId="0" borderId="21" xfId="0" applyNumberFormat="1" applyFont="1" applyBorder="1" applyAlignment="1" applyProtection="1">
      <alignment horizontal="right"/>
      <protection locked="0"/>
    </xf>
    <xf numFmtId="0" fontId="23" fillId="2" borderId="15" xfId="0" applyFont="1" applyFill="1" applyBorder="1" applyAlignment="1">
      <alignment horizontal="right"/>
    </xf>
    <xf numFmtId="0" fontId="23" fillId="2" borderId="7" xfId="0" applyFont="1" applyFill="1" applyBorder="1" applyAlignment="1">
      <alignment horizontal="right"/>
    </xf>
    <xf numFmtId="44" fontId="16" fillId="3" borderId="38" xfId="0" applyNumberFormat="1" applyFont="1" applyFill="1" applyBorder="1" applyAlignment="1">
      <alignment horizontal="center"/>
    </xf>
    <xf numFmtId="44" fontId="16" fillId="3" borderId="33" xfId="0" applyNumberFormat="1" applyFont="1" applyFill="1" applyBorder="1" applyAlignment="1">
      <alignment horizontal="center"/>
    </xf>
    <xf numFmtId="0" fontId="18" fillId="2" borderId="45" xfId="0" applyFont="1" applyFill="1" applyBorder="1" applyAlignment="1">
      <alignment horizontal="left"/>
    </xf>
    <xf numFmtId="0" fontId="18" fillId="2" borderId="12" xfId="0" applyFont="1" applyFill="1" applyBorder="1" applyAlignment="1">
      <alignment horizontal="left"/>
    </xf>
    <xf numFmtId="0" fontId="16" fillId="2" borderId="12" xfId="0" applyFont="1" applyFill="1" applyBorder="1" applyAlignment="1" applyProtection="1">
      <alignment horizontal="center"/>
      <protection locked="0"/>
    </xf>
    <xf numFmtId="0" fontId="16" fillId="2" borderId="46" xfId="0" applyFont="1" applyFill="1" applyBorder="1" applyAlignment="1" applyProtection="1">
      <alignment horizontal="center"/>
      <protection locked="0"/>
    </xf>
    <xf numFmtId="0" fontId="20" fillId="2" borderId="8" xfId="0" applyFont="1" applyFill="1" applyBorder="1" applyAlignment="1">
      <alignment horizontal="left"/>
    </xf>
    <xf numFmtId="0" fontId="20" fillId="2" borderId="9" xfId="0" applyFont="1" applyFill="1" applyBorder="1" applyAlignment="1">
      <alignment horizontal="left"/>
    </xf>
    <xf numFmtId="0" fontId="19" fillId="0" borderId="31" xfId="0" applyFont="1" applyBorder="1" applyAlignment="1" applyProtection="1">
      <alignment horizontal="center" vertical="center"/>
      <protection locked="0"/>
    </xf>
    <xf numFmtId="0" fontId="19" fillId="0" borderId="65" xfId="0" applyFont="1" applyBorder="1" applyAlignment="1" applyProtection="1">
      <alignment horizontal="center" vertical="center"/>
      <protection locked="0"/>
    </xf>
    <xf numFmtId="0" fontId="23" fillId="2" borderId="13" xfId="0" applyFont="1" applyFill="1" applyBorder="1" applyAlignment="1">
      <alignment horizontal="left"/>
    </xf>
    <xf numFmtId="0" fontId="23" fillId="2" borderId="0" xfId="0" applyFont="1" applyFill="1" applyBorder="1" applyAlignment="1">
      <alignment horizontal="left"/>
    </xf>
    <xf numFmtId="0" fontId="23" fillId="2" borderId="1" xfId="0" applyFont="1" applyFill="1" applyBorder="1" applyAlignment="1">
      <alignment horizontal="left"/>
    </xf>
    <xf numFmtId="0" fontId="19" fillId="2" borderId="17" xfId="0" applyFont="1" applyFill="1" applyBorder="1" applyAlignment="1" applyProtection="1">
      <alignment horizontal="right"/>
      <protection locked="0"/>
    </xf>
    <xf numFmtId="0" fontId="19" fillId="2" borderId="7" xfId="0" applyFont="1" applyFill="1" applyBorder="1" applyAlignment="1" applyProtection="1">
      <alignment horizontal="right"/>
      <protection locked="0"/>
    </xf>
    <xf numFmtId="0" fontId="19" fillId="2" borderId="21" xfId="0" applyFont="1" applyFill="1" applyBorder="1" applyAlignment="1" applyProtection="1">
      <alignment horizontal="right"/>
      <protection locked="0"/>
    </xf>
    <xf numFmtId="0" fontId="18" fillId="2" borderId="14" xfId="0" applyFont="1" applyFill="1" applyBorder="1" applyAlignment="1">
      <alignment horizontal="left"/>
    </xf>
    <xf numFmtId="0" fontId="25" fillId="2" borderId="12" xfId="0" applyFont="1" applyFill="1" applyBorder="1" applyAlignment="1" applyProtection="1">
      <alignment horizontal="center"/>
    </xf>
    <xf numFmtId="0" fontId="25" fillId="2" borderId="46" xfId="0" applyFont="1" applyFill="1" applyBorder="1" applyAlignment="1" applyProtection="1">
      <alignment horizontal="center"/>
    </xf>
    <xf numFmtId="0" fontId="20" fillId="2" borderId="8" xfId="0" applyFont="1" applyFill="1" applyBorder="1" applyAlignment="1"/>
    <xf numFmtId="0" fontId="20" fillId="2" borderId="9" xfId="0" applyFont="1" applyFill="1" applyBorder="1" applyAlignment="1"/>
    <xf numFmtId="0" fontId="19" fillId="2" borderId="17" xfId="0" applyFont="1" applyFill="1" applyBorder="1" applyAlignment="1" applyProtection="1">
      <alignment horizontal="center"/>
      <protection locked="0"/>
    </xf>
    <xf numFmtId="0" fontId="19" fillId="2" borderId="11" xfId="0" applyFont="1" applyFill="1" applyBorder="1" applyAlignment="1" applyProtection="1">
      <alignment horizontal="center"/>
      <protection locked="0"/>
    </xf>
    <xf numFmtId="0" fontId="18" fillId="2" borderId="14" xfId="0" applyFont="1" applyFill="1" applyBorder="1" applyAlignment="1">
      <alignment horizontal="center"/>
    </xf>
    <xf numFmtId="0" fontId="26" fillId="2" borderId="45" xfId="0" applyFont="1" applyFill="1" applyBorder="1" applyAlignment="1">
      <alignment horizontal="center"/>
    </xf>
    <xf numFmtId="0" fontId="26" fillId="2" borderId="14" xfId="0" applyFont="1" applyFill="1" applyBorder="1" applyAlignment="1">
      <alignment horizontal="center"/>
    </xf>
    <xf numFmtId="0" fontId="26" fillId="2" borderId="40" xfId="0" applyFont="1" applyFill="1" applyBorder="1" applyAlignment="1">
      <alignment horizontal="center"/>
    </xf>
    <xf numFmtId="0" fontId="26" fillId="2" borderId="46" xfId="0" applyFont="1" applyFill="1" applyBorder="1" applyAlignment="1">
      <alignment horizontal="center"/>
    </xf>
    <xf numFmtId="0" fontId="27" fillId="2" borderId="18"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11" xfId="0" applyFont="1" applyFill="1" applyBorder="1" applyAlignment="1" applyProtection="1">
      <alignment horizontal="center" vertical="center" wrapText="1"/>
      <protection locked="0"/>
    </xf>
    <xf numFmtId="0" fontId="28" fillId="2" borderId="13" xfId="0" applyFont="1" applyFill="1" applyBorder="1" applyAlignment="1" applyProtection="1">
      <alignment horizontal="center" vertical="center" wrapText="1"/>
      <protection locked="0"/>
    </xf>
    <xf numFmtId="0" fontId="28" fillId="2" borderId="35" xfId="0" applyFont="1" applyFill="1" applyBorder="1" applyAlignment="1" applyProtection="1">
      <alignment horizontal="center" vertical="center" wrapText="1"/>
      <protection locked="0"/>
    </xf>
    <xf numFmtId="0" fontId="28" fillId="2" borderId="15" xfId="0" applyFont="1" applyFill="1" applyBorder="1" applyAlignment="1" applyProtection="1">
      <alignment horizontal="center" vertical="center" wrapText="1"/>
      <protection locked="0"/>
    </xf>
    <xf numFmtId="0" fontId="28" fillId="2" borderId="21" xfId="0" applyFont="1" applyFill="1" applyBorder="1" applyAlignment="1" applyProtection="1">
      <alignment horizontal="center" vertical="center" wrapText="1"/>
      <protection locked="0"/>
    </xf>
    <xf numFmtId="0" fontId="26" fillId="0" borderId="40" xfId="0" applyFont="1" applyBorder="1" applyAlignment="1">
      <alignment horizontal="center"/>
    </xf>
    <xf numFmtId="0" fontId="26" fillId="0" borderId="46" xfId="0" applyFont="1" applyBorder="1" applyAlignment="1">
      <alignment horizontal="center"/>
    </xf>
    <xf numFmtId="44" fontId="41" fillId="3" borderId="29" xfId="0" applyNumberFormat="1" applyFont="1" applyFill="1" applyBorder="1" applyAlignment="1">
      <alignment horizontal="center"/>
    </xf>
    <xf numFmtId="44" fontId="41" fillId="3" borderId="9" xfId="0" applyNumberFormat="1" applyFont="1" applyFill="1" applyBorder="1" applyAlignment="1">
      <alignment horizontal="center"/>
    </xf>
    <xf numFmtId="44" fontId="41" fillId="3" borderId="32" xfId="0" applyNumberFormat="1" applyFont="1" applyFill="1" applyBorder="1" applyAlignment="1">
      <alignment horizontal="center"/>
    </xf>
    <xf numFmtId="0" fontId="20" fillId="0" borderId="8" xfId="0" applyFont="1" applyBorder="1" applyAlignment="1" applyProtection="1">
      <alignment horizontal="left"/>
      <protection locked="0"/>
    </xf>
    <xf numFmtId="0" fontId="20" fillId="0" borderId="9" xfId="0" applyFont="1" applyBorder="1" applyAlignment="1" applyProtection="1">
      <alignment horizontal="left"/>
      <protection locked="0"/>
    </xf>
    <xf numFmtId="0" fontId="29" fillId="2" borderId="45" xfId="0" applyFont="1" applyFill="1" applyBorder="1" applyAlignment="1" applyProtection="1">
      <alignment horizontal="center" vertical="center"/>
      <protection locked="0"/>
    </xf>
    <xf numFmtId="0" fontId="29" fillId="2" borderId="14" xfId="0" applyFont="1" applyFill="1" applyBorder="1" applyAlignment="1" applyProtection="1">
      <alignment horizontal="center" vertical="center"/>
      <protection locked="0"/>
    </xf>
    <xf numFmtId="0" fontId="29" fillId="2" borderId="17" xfId="0" applyFont="1" applyFill="1" applyBorder="1" applyAlignment="1" applyProtection="1">
      <alignment horizontal="center" vertical="center"/>
      <protection locked="0"/>
    </xf>
    <xf numFmtId="0" fontId="29" fillId="2" borderId="11" xfId="0" applyFont="1" applyFill="1" applyBorder="1" applyAlignment="1" applyProtection="1">
      <alignment horizontal="center" vertical="center"/>
      <protection locked="0"/>
    </xf>
    <xf numFmtId="20" fontId="29" fillId="2" borderId="13" xfId="0" applyNumberFormat="1" applyFont="1" applyFill="1" applyBorder="1" applyAlignment="1" applyProtection="1">
      <alignment horizontal="center" wrapText="1"/>
      <protection locked="0"/>
    </xf>
    <xf numFmtId="20" fontId="29" fillId="2" borderId="35" xfId="0" applyNumberFormat="1" applyFont="1" applyFill="1" applyBorder="1" applyAlignment="1" applyProtection="1">
      <alignment horizontal="center" wrapText="1"/>
      <protection locked="0"/>
    </xf>
    <xf numFmtId="0" fontId="8" fillId="0" borderId="8" xfId="0" applyFont="1" applyBorder="1" applyAlignment="1">
      <alignment horizontal="left"/>
    </xf>
    <xf numFmtId="0" fontId="8" fillId="0" borderId="9" xfId="0" applyFont="1" applyBorder="1" applyAlignment="1">
      <alignment horizontal="left"/>
    </xf>
    <xf numFmtId="0" fontId="41" fillId="3" borderId="45" xfId="0" applyFont="1" applyFill="1" applyBorder="1" applyAlignment="1">
      <alignment horizontal="center"/>
    </xf>
    <xf numFmtId="0" fontId="41" fillId="3" borderId="12" xfId="0" applyFont="1" applyFill="1" applyBorder="1" applyAlignment="1">
      <alignment horizontal="center"/>
    </xf>
    <xf numFmtId="0" fontId="41" fillId="3" borderId="46" xfId="0" applyFont="1" applyFill="1" applyBorder="1" applyAlignment="1">
      <alignment horizontal="center"/>
    </xf>
    <xf numFmtId="0" fontId="0" fillId="0" borderId="15" xfId="0" applyBorder="1" applyAlignment="1">
      <alignment horizontal="center"/>
    </xf>
    <xf numFmtId="0" fontId="0" fillId="0" borderId="21" xfId="0" applyBorder="1" applyAlignment="1">
      <alignment horizontal="center"/>
    </xf>
    <xf numFmtId="0" fontId="41" fillId="3" borderId="17" xfId="0" applyFont="1" applyFill="1" applyBorder="1" applyAlignment="1">
      <alignment horizontal="center"/>
    </xf>
    <xf numFmtId="0" fontId="41" fillId="3" borderId="7" xfId="0" applyFont="1" applyFill="1" applyBorder="1" applyAlignment="1">
      <alignment horizontal="center"/>
    </xf>
    <xf numFmtId="0" fontId="41" fillId="3" borderId="21" xfId="0" applyFont="1" applyFill="1" applyBorder="1" applyAlignment="1">
      <alignment horizontal="center"/>
    </xf>
    <xf numFmtId="0" fontId="30" fillId="2" borderId="21" xfId="0" applyFont="1" applyFill="1" applyBorder="1" applyAlignment="1" applyProtection="1">
      <alignment horizontal="center" wrapText="1"/>
      <protection locked="0"/>
    </xf>
    <xf numFmtId="0" fontId="30" fillId="2" borderId="46" xfId="0" applyFont="1" applyFill="1" applyBorder="1" applyAlignment="1" applyProtection="1">
      <alignment horizontal="center" wrapText="1"/>
      <protection locked="0"/>
    </xf>
    <xf numFmtId="0" fontId="32" fillId="0" borderId="29" xfId="0" applyFont="1" applyBorder="1" applyAlignment="1">
      <alignment horizontal="center"/>
    </xf>
    <xf numFmtId="0" fontId="1" fillId="0" borderId="9" xfId="0" applyFont="1" applyBorder="1" applyAlignment="1"/>
    <xf numFmtId="8" fontId="32" fillId="2" borderId="9" xfId="0" applyNumberFormat="1" applyFont="1" applyFill="1" applyBorder="1" applyAlignment="1">
      <alignment horizontal="left"/>
    </xf>
    <xf numFmtId="0" fontId="1" fillId="0" borderId="10" xfId="0" applyFont="1" applyBorder="1"/>
    <xf numFmtId="0" fontId="18" fillId="2" borderId="45" xfId="0" applyFont="1" applyFill="1" applyBorder="1" applyAlignment="1">
      <alignment horizontal="left" vertical="center"/>
    </xf>
    <xf numFmtId="0" fontId="18" fillId="2" borderId="12" xfId="0" applyFont="1" applyFill="1" applyBorder="1" applyAlignment="1">
      <alignment horizontal="left" vertical="center"/>
    </xf>
    <xf numFmtId="20" fontId="27" fillId="2" borderId="12" xfId="0" applyNumberFormat="1" applyFont="1" applyFill="1" applyBorder="1" applyAlignment="1" applyProtection="1">
      <alignment horizontal="center" wrapText="1"/>
      <protection locked="0"/>
    </xf>
    <xf numFmtId="20" fontId="27" fillId="2" borderId="46" xfId="0" applyNumberFormat="1" applyFont="1" applyFill="1" applyBorder="1" applyAlignment="1" applyProtection="1">
      <alignment horizontal="center" wrapText="1"/>
      <protection locked="0"/>
    </xf>
    <xf numFmtId="0" fontId="1" fillId="0" borderId="9" xfId="0" applyFont="1" applyBorder="1"/>
    <xf numFmtId="0" fontId="16" fillId="2" borderId="18" xfId="0" applyFont="1" applyFill="1" applyBorder="1" applyAlignment="1">
      <alignment horizontal="center"/>
    </xf>
    <xf numFmtId="0" fontId="16" fillId="2" borderId="0" xfId="0" applyFont="1" applyFill="1" applyBorder="1" applyAlignment="1">
      <alignment horizontal="center"/>
    </xf>
    <xf numFmtId="0" fontId="25" fillId="3" borderId="62" xfId="0" applyFont="1" applyFill="1" applyBorder="1" applyAlignment="1">
      <alignment horizontal="center"/>
    </xf>
    <xf numFmtId="0" fontId="25" fillId="3" borderId="63" xfId="0" applyFont="1" applyFill="1" applyBorder="1" applyAlignment="1">
      <alignment horizontal="center"/>
    </xf>
    <xf numFmtId="0" fontId="25" fillId="3" borderId="64" xfId="0" applyFont="1" applyFill="1" applyBorder="1" applyAlignment="1">
      <alignment horizontal="center"/>
    </xf>
    <xf numFmtId="0" fontId="42" fillId="3" borderId="9" xfId="0" applyFont="1" applyFill="1" applyBorder="1" applyAlignment="1">
      <alignment horizontal="center"/>
    </xf>
    <xf numFmtId="0" fontId="42" fillId="3" borderId="32" xfId="0" applyFont="1" applyFill="1" applyBorder="1" applyAlignment="1">
      <alignment horizontal="center"/>
    </xf>
    <xf numFmtId="0" fontId="3" fillId="4" borderId="60" xfId="0" applyFont="1" applyFill="1" applyBorder="1" applyAlignment="1" applyProtection="1">
      <alignment horizontal="center"/>
      <protection locked="0"/>
    </xf>
    <xf numFmtId="0" fontId="3" fillId="4" borderId="61" xfId="0" applyFont="1" applyFill="1" applyBorder="1" applyAlignment="1" applyProtection="1">
      <alignment horizontal="center"/>
      <protection locked="0"/>
    </xf>
    <xf numFmtId="0" fontId="33" fillId="4" borderId="56" xfId="0" applyFont="1" applyFill="1" applyBorder="1" applyAlignment="1">
      <alignment horizontal="center" wrapText="1"/>
    </xf>
    <xf numFmtId="0" fontId="33" fillId="4" borderId="57" xfId="0" applyFont="1" applyFill="1" applyBorder="1" applyAlignment="1">
      <alignment horizontal="center" wrapText="1"/>
    </xf>
    <xf numFmtId="49" fontId="34" fillId="2" borderId="58" xfId="0" applyNumberFormat="1" applyFont="1" applyFill="1" applyBorder="1" applyAlignment="1" applyProtection="1">
      <alignment horizontal="center" vertical="center"/>
      <protection locked="0"/>
    </xf>
    <xf numFmtId="49" fontId="34" fillId="2" borderId="54" xfId="0" applyNumberFormat="1" applyFont="1" applyFill="1" applyBorder="1" applyAlignment="1" applyProtection="1">
      <alignment horizontal="center" vertical="center"/>
      <protection locked="0"/>
    </xf>
    <xf numFmtId="49" fontId="34" fillId="2" borderId="55" xfId="0" applyNumberFormat="1" applyFont="1" applyFill="1" applyBorder="1" applyAlignment="1" applyProtection="1">
      <alignment horizontal="center" vertical="center"/>
      <protection locked="0"/>
    </xf>
    <xf numFmtId="49" fontId="34" fillId="2" borderId="59" xfId="0" applyNumberFormat="1" applyFont="1" applyFill="1" applyBorder="1" applyAlignment="1" applyProtection="1">
      <alignment horizontal="center" vertical="center"/>
      <protection locked="0"/>
    </xf>
    <xf numFmtId="49" fontId="34" fillId="2" borderId="51" xfId="0" applyNumberFormat="1" applyFont="1" applyFill="1" applyBorder="1" applyAlignment="1" applyProtection="1">
      <alignment horizontal="center" vertical="center"/>
      <protection locked="0"/>
    </xf>
    <xf numFmtId="49" fontId="34" fillId="2" borderId="52" xfId="0" applyNumberFormat="1" applyFont="1" applyFill="1" applyBorder="1" applyAlignment="1" applyProtection="1">
      <alignment horizontal="center" vertical="center"/>
      <protection locked="0"/>
    </xf>
    <xf numFmtId="0" fontId="33" fillId="4" borderId="56" xfId="0" applyFont="1" applyFill="1" applyBorder="1" applyAlignment="1">
      <alignment horizontal="center" vertical="center"/>
    </xf>
    <xf numFmtId="0" fontId="33" fillId="4" borderId="57" xfId="0" applyFont="1" applyFill="1" applyBorder="1" applyAlignment="1">
      <alignment horizontal="center" vertical="center"/>
    </xf>
    <xf numFmtId="0" fontId="36" fillId="2" borderId="48" xfId="0" applyFont="1" applyFill="1" applyBorder="1" applyAlignment="1" applyProtection="1">
      <alignment horizontal="center"/>
      <protection locked="0"/>
    </xf>
    <xf numFmtId="0" fontId="36" fillId="2" borderId="49" xfId="0" applyFont="1" applyFill="1" applyBorder="1" applyAlignment="1" applyProtection="1">
      <alignment horizontal="center"/>
      <protection locked="0"/>
    </xf>
    <xf numFmtId="0" fontId="38" fillId="2" borderId="8" xfId="0" applyFont="1" applyFill="1" applyBorder="1" applyAlignment="1">
      <alignment horizontal="center" vertical="center"/>
    </xf>
    <xf numFmtId="0" fontId="38" fillId="2" borderId="9" xfId="0" applyFont="1" applyFill="1" applyBorder="1" applyAlignment="1">
      <alignment horizontal="center" vertical="center"/>
    </xf>
    <xf numFmtId="0" fontId="38" fillId="2" borderId="10" xfId="0" applyFont="1" applyFill="1" applyBorder="1" applyAlignment="1">
      <alignment horizontal="center" vertical="center"/>
    </xf>
    <xf numFmtId="1" fontId="36" fillId="2" borderId="51" xfId="0" applyNumberFormat="1" applyFont="1" applyFill="1" applyBorder="1" applyAlignment="1" applyProtection="1">
      <alignment horizontal="center"/>
      <protection locked="0"/>
    </xf>
    <xf numFmtId="1" fontId="36" fillId="2" borderId="52" xfId="0" applyNumberFormat="1" applyFont="1" applyFill="1" applyBorder="1" applyAlignment="1" applyProtection="1">
      <alignment horizontal="center"/>
      <protection locked="0"/>
    </xf>
    <xf numFmtId="0" fontId="36" fillId="0" borderId="18" xfId="0" applyFont="1" applyBorder="1" applyAlignment="1" applyProtection="1">
      <alignment horizontal="center" vertical="center" wrapText="1"/>
      <protection locked="0"/>
    </xf>
    <xf numFmtId="0" fontId="36" fillId="0" borderId="0" xfId="0" applyFont="1" applyBorder="1" applyAlignment="1" applyProtection="1">
      <alignment horizontal="center" vertical="center" wrapText="1"/>
      <protection locked="0"/>
    </xf>
    <xf numFmtId="0" fontId="36" fillId="0" borderId="35" xfId="0" applyFont="1" applyBorder="1" applyAlignment="1" applyProtection="1">
      <alignment horizontal="center" vertical="center" wrapText="1"/>
      <protection locked="0"/>
    </xf>
    <xf numFmtId="0" fontId="36" fillId="0" borderId="50" xfId="0" applyFont="1" applyBorder="1" applyAlignment="1" applyProtection="1">
      <alignment horizontal="center" vertical="center" wrapText="1"/>
      <protection locked="0"/>
    </xf>
    <xf numFmtId="0" fontId="36" fillId="0" borderId="51" xfId="0" applyFont="1" applyBorder="1" applyAlignment="1" applyProtection="1">
      <alignment horizontal="center" vertical="center" wrapText="1"/>
      <protection locked="0"/>
    </xf>
    <xf numFmtId="0" fontId="36" fillId="0" borderId="52" xfId="0" applyFont="1" applyBorder="1" applyAlignment="1" applyProtection="1">
      <alignment horizontal="center" vertical="center" wrapText="1"/>
      <protection locked="0"/>
    </xf>
    <xf numFmtId="0" fontId="8" fillId="0" borderId="15"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25" fillId="4" borderId="29" xfId="0" applyFont="1" applyFill="1" applyBorder="1" applyAlignment="1" applyProtection="1">
      <protection locked="0"/>
    </xf>
    <xf numFmtId="0" fontId="25" fillId="4" borderId="9" xfId="0" applyFont="1" applyFill="1" applyBorder="1" applyAlignment="1" applyProtection="1">
      <protection locked="0"/>
    </xf>
    <xf numFmtId="0" fontId="25" fillId="4" borderId="32" xfId="0" applyFont="1" applyFill="1" applyBorder="1" applyAlignment="1" applyProtection="1">
      <protection locked="0"/>
    </xf>
    <xf numFmtId="0" fontId="39" fillId="0" borderId="53" xfId="0" applyFont="1" applyBorder="1" applyAlignment="1">
      <alignment horizontal="center"/>
    </xf>
    <xf numFmtId="0" fontId="39" fillId="0" borderId="54" xfId="0" applyFont="1" applyBorder="1" applyAlignment="1">
      <alignment horizontal="center"/>
    </xf>
    <xf numFmtId="0" fontId="39" fillId="0" borderId="55" xfId="0" applyFont="1" applyBorder="1" applyAlignment="1">
      <alignment horizontal="center"/>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41" fillId="3" borderId="18" xfId="0" applyFont="1" applyFill="1" applyBorder="1" applyAlignment="1">
      <alignment horizontal="center"/>
    </xf>
    <xf numFmtId="0" fontId="41" fillId="3" borderId="0" xfId="0" applyFont="1" applyFill="1" applyBorder="1" applyAlignment="1">
      <alignment horizontal="center"/>
    </xf>
    <xf numFmtId="0" fontId="41" fillId="3" borderId="35" xfId="0" applyFont="1" applyFill="1" applyBorder="1" applyAlignment="1">
      <alignment horizontal="center"/>
    </xf>
    <xf numFmtId="0" fontId="40" fillId="4" borderId="29" xfId="0" applyFont="1" applyFill="1" applyBorder="1" applyAlignment="1">
      <alignment horizontal="center"/>
    </xf>
    <xf numFmtId="0" fontId="40" fillId="4" borderId="9" xfId="0" applyFont="1" applyFill="1" applyBorder="1" applyAlignment="1">
      <alignment horizontal="center"/>
    </xf>
    <xf numFmtId="0" fontId="40" fillId="4" borderId="32" xfId="0" applyFont="1" applyFill="1" applyBorder="1" applyAlignment="1">
      <alignment horizontal="center"/>
    </xf>
    <xf numFmtId="0" fontId="41" fillId="2" borderId="45" xfId="0" applyFont="1" applyFill="1" applyBorder="1" applyAlignment="1" applyProtection="1">
      <alignment horizontal="center" vertical="center"/>
    </xf>
    <xf numFmtId="0" fontId="41" fillId="2" borderId="12" xfId="0" applyFont="1" applyFill="1" applyBorder="1" applyAlignment="1" applyProtection="1">
      <alignment horizontal="center" vertical="center"/>
    </xf>
    <xf numFmtId="0" fontId="41" fillId="2" borderId="18"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44" fontId="16" fillId="2" borderId="12" xfId="0" applyNumberFormat="1" applyFont="1" applyFill="1" applyBorder="1" applyAlignment="1" applyProtection="1">
      <alignment horizontal="center" vertical="center"/>
    </xf>
    <xf numFmtId="44" fontId="16" fillId="2" borderId="46" xfId="0" applyNumberFormat="1" applyFont="1" applyFill="1" applyBorder="1" applyAlignment="1" applyProtection="1">
      <alignment horizontal="center" vertical="center"/>
    </xf>
    <xf numFmtId="44" fontId="16" fillId="2" borderId="0" xfId="0" applyNumberFormat="1" applyFont="1" applyFill="1" applyBorder="1" applyAlignment="1" applyProtection="1">
      <alignment horizontal="center" vertical="center"/>
    </xf>
    <xf numFmtId="44" fontId="16" fillId="2" borderId="35" xfId="0" applyNumberFormat="1" applyFont="1" applyFill="1" applyBorder="1" applyAlignment="1" applyProtection="1">
      <alignment horizontal="center" vertical="center"/>
    </xf>
    <xf numFmtId="0" fontId="20" fillId="2" borderId="8" xfId="0" applyFont="1" applyFill="1" applyBorder="1" applyAlignment="1" applyProtection="1">
      <protection locked="0"/>
    </xf>
    <xf numFmtId="0" fontId="20" fillId="2" borderId="9" xfId="0" applyFont="1" applyFill="1" applyBorder="1" applyAlignment="1" applyProtection="1">
      <protection locked="0"/>
    </xf>
    <xf numFmtId="0" fontId="17" fillId="2" borderId="47" xfId="0" applyFont="1" applyFill="1" applyBorder="1" applyAlignment="1" applyProtection="1">
      <alignment horizontal="center" vertical="center"/>
    </xf>
    <xf numFmtId="0" fontId="17" fillId="2" borderId="48" xfId="0" applyFont="1" applyFill="1" applyBorder="1" applyAlignment="1" applyProtection="1">
      <alignment horizontal="center" vertical="center"/>
    </xf>
    <xf numFmtId="44" fontId="41" fillId="2" borderId="48" xfId="0" applyNumberFormat="1" applyFont="1" applyFill="1" applyBorder="1" applyAlignment="1" applyProtection="1">
      <alignment horizontal="center" vertical="center"/>
    </xf>
    <xf numFmtId="44" fontId="41" fillId="2" borderId="49" xfId="0" applyNumberFormat="1" applyFont="1" applyFill="1" applyBorder="1" applyAlignment="1" applyProtection="1">
      <alignment horizontal="center" vertical="center"/>
    </xf>
    <xf numFmtId="44" fontId="41" fillId="4" borderId="5" xfId="0" applyNumberFormat="1" applyFont="1" applyFill="1" applyBorder="1" applyAlignment="1" applyProtection="1">
      <alignment horizontal="center" vertical="center"/>
    </xf>
    <xf numFmtId="0" fontId="41" fillId="4" borderId="6" xfId="0" applyFont="1" applyFill="1" applyBorder="1" applyAlignment="1" applyProtection="1">
      <alignment horizontal="center" vertical="center"/>
    </xf>
    <xf numFmtId="0" fontId="41" fillId="4" borderId="16" xfId="0" applyFont="1" applyFill="1" applyBorder="1" applyAlignment="1" applyProtection="1">
      <alignment horizontal="center" vertical="center"/>
    </xf>
    <xf numFmtId="0" fontId="41" fillId="4" borderId="36" xfId="0" applyFont="1" applyFill="1" applyBorder="1" applyAlignment="1" applyProtection="1">
      <alignment horizontal="center" vertical="center"/>
    </xf>
    <xf numFmtId="0" fontId="8" fillId="0" borderId="8" xfId="0" applyFont="1" applyBorder="1" applyAlignment="1" applyProtection="1">
      <protection locked="0"/>
    </xf>
    <xf numFmtId="0" fontId="0" fillId="0" borderId="9" xfId="0" applyBorder="1" applyAlignment="1" applyProtection="1">
      <protection locked="0"/>
    </xf>
    <xf numFmtId="0" fontId="25" fillId="4" borderId="37" xfId="0" applyFont="1" applyFill="1" applyBorder="1" applyAlignment="1" applyProtection="1">
      <protection locked="0"/>
    </xf>
    <xf numFmtId="0" fontId="25" fillId="4" borderId="41" xfId="0" applyFont="1" applyFill="1" applyBorder="1" applyAlignment="1" applyProtection="1">
      <protection locked="0"/>
    </xf>
    <xf numFmtId="0" fontId="25" fillId="4" borderId="42" xfId="0" applyFont="1" applyFill="1" applyBorder="1" applyAlignment="1" applyProtection="1">
      <protection locked="0"/>
    </xf>
    <xf numFmtId="0" fontId="20" fillId="0" borderId="39" xfId="0" applyFont="1" applyBorder="1" applyAlignment="1" applyProtection="1">
      <alignment horizontal="left"/>
      <protection locked="0"/>
    </xf>
    <xf numFmtId="0" fontId="20" fillId="0" borderId="41" xfId="0" applyFont="1" applyBorder="1" applyAlignment="1" applyProtection="1">
      <alignment horizontal="left"/>
      <protection locked="0"/>
    </xf>
    <xf numFmtId="0" fontId="20" fillId="2" borderId="39" xfId="0" applyFont="1" applyFill="1" applyBorder="1" applyAlignment="1" applyProtection="1">
      <protection locked="0"/>
    </xf>
    <xf numFmtId="0" fontId="20" fillId="2" borderId="41" xfId="0" applyFont="1" applyFill="1" applyBorder="1" applyAlignment="1" applyProtection="1">
      <protection locked="0"/>
    </xf>
    <xf numFmtId="0" fontId="2" fillId="0" borderId="43"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47" fillId="5" borderId="3" xfId="0" applyFont="1" applyFill="1" applyBorder="1" applyAlignment="1">
      <alignment horizontal="center" vertical="center"/>
    </xf>
    <xf numFmtId="0" fontId="46" fillId="5" borderId="3" xfId="0" applyFont="1" applyFill="1" applyBorder="1" applyAlignment="1">
      <alignment vertical="top"/>
    </xf>
    <xf numFmtId="0" fontId="46" fillId="5" borderId="67" xfId="0" applyFont="1" applyFill="1" applyBorder="1" applyAlignment="1">
      <alignment vertical="top"/>
    </xf>
    <xf numFmtId="44" fontId="57" fillId="0" borderId="35" xfId="0" applyNumberFormat="1" applyFont="1" applyBorder="1" applyAlignment="1">
      <alignment horizontal="left" vertical="top"/>
    </xf>
    <xf numFmtId="8" fontId="4" fillId="0" borderId="3" xfId="0" applyNumberFormat="1" applyFont="1" applyBorder="1"/>
    <xf numFmtId="0" fontId="58" fillId="0" borderId="3" xfId="0" applyFont="1" applyBorder="1" applyAlignment="1">
      <alignment horizontal="center" vertical="top"/>
    </xf>
    <xf numFmtId="0" fontId="58" fillId="0" borderId="3" xfId="0" applyFont="1" applyBorder="1"/>
    <xf numFmtId="44" fontId="57" fillId="0" borderId="3" xfId="0" applyNumberFormat="1" applyFont="1" applyBorder="1" applyAlignment="1">
      <alignment horizontal="center" vertical="top"/>
    </xf>
    <xf numFmtId="0" fontId="52" fillId="0" borderId="3" xfId="0" applyFont="1" applyBorder="1"/>
    <xf numFmtId="0" fontId="58" fillId="0" borderId="3" xfId="0" applyFont="1" applyBorder="1" applyAlignment="1">
      <alignment horizontal="center" vertical="top"/>
    </xf>
    <xf numFmtId="44" fontId="57" fillId="0" borderId="3" xfId="0" applyNumberFormat="1" applyFont="1" applyBorder="1"/>
    <xf numFmtId="0" fontId="59" fillId="0" borderId="3" xfId="0" applyFont="1" applyBorder="1"/>
    <xf numFmtId="0" fontId="58" fillId="0" borderId="3" xfId="0" applyFont="1" applyBorder="1" applyAlignment="1">
      <alignment horizontal="left" vertical="top" wrapText="1"/>
    </xf>
    <xf numFmtId="44" fontId="57" fillId="0" borderId="3" xfId="0" applyNumberFormat="1" applyFont="1" applyBorder="1" applyAlignment="1">
      <alignment horizontal="left" vertical="top"/>
    </xf>
    <xf numFmtId="0" fontId="63" fillId="0" borderId="3" xfId="0" applyFont="1" applyBorder="1" applyAlignment="1">
      <alignment vertical="top"/>
    </xf>
    <xf numFmtId="0" fontId="0" fillId="0" borderId="3" xfId="0" applyBorder="1"/>
    <xf numFmtId="44" fontId="57" fillId="0" borderId="3" xfId="0" applyNumberFormat="1" applyFont="1" applyBorder="1" applyAlignment="1">
      <alignment horizontal="left" vertical="top"/>
    </xf>
    <xf numFmtId="0" fontId="71" fillId="0" borderId="3" xfId="0" applyFont="1" applyBorder="1" applyAlignment="1">
      <alignment horizontal="left" vertical="top" wrapText="1"/>
    </xf>
    <xf numFmtId="44" fontId="57" fillId="0" borderId="3" xfId="0" applyNumberFormat="1" applyFont="1" applyBorder="1" applyAlignment="1"/>
    <xf numFmtId="0" fontId="0" fillId="0" borderId="3" xfId="0" applyBorder="1" applyAlignment="1"/>
    <xf numFmtId="44" fontId="57" fillId="6" borderId="3" xfId="0" applyNumberFormat="1" applyFont="1" applyFill="1" applyBorder="1" applyAlignment="1">
      <alignment horizontal="center" vertical="top"/>
    </xf>
    <xf numFmtId="0" fontId="4" fillId="0" borderId="3" xfId="0" applyFont="1" applyBorder="1"/>
    <xf numFmtId="0" fontId="72" fillId="0" borderId="3" xfId="0" applyFont="1" applyBorder="1" applyAlignment="1">
      <alignment horizontal="left" vertical="top" wrapText="1"/>
    </xf>
    <xf numFmtId="0" fontId="67" fillId="0" borderId="3" xfId="0" applyFont="1" applyBorder="1" applyAlignment="1">
      <alignment horizontal="left" vertical="top" wrapText="1"/>
    </xf>
    <xf numFmtId="0" fontId="0" fillId="0" borderId="3" xfId="0" applyBorder="1" applyAlignment="1">
      <alignment horizontal="center" vertical="top"/>
    </xf>
    <xf numFmtId="0" fontId="61" fillId="5" borderId="3" xfId="0" applyFont="1" applyFill="1" applyBorder="1"/>
    <xf numFmtId="0" fontId="55" fillId="5" borderId="3" xfId="0" applyFont="1" applyFill="1" applyBorder="1"/>
    <xf numFmtId="0" fontId="58" fillId="0" borderId="3" xfId="0" applyFont="1" applyBorder="1" applyAlignment="1">
      <alignment horizontal="center"/>
    </xf>
    <xf numFmtId="44" fontId="57" fillId="0" borderId="3" xfId="0" applyNumberFormat="1" applyFont="1" applyBorder="1" applyAlignment="1">
      <alignment vertical="top"/>
    </xf>
    <xf numFmtId="0" fontId="60" fillId="0" borderId="3" xfId="0" applyFont="1" applyBorder="1"/>
    <xf numFmtId="0" fontId="60" fillId="5" borderId="3" xfId="0" applyFont="1" applyFill="1" applyBorder="1"/>
    <xf numFmtId="0" fontId="52" fillId="5" borderId="3" xfId="0" applyFont="1" applyFill="1" applyBorder="1"/>
    <xf numFmtId="44" fontId="57" fillId="0" borderId="3" xfId="0" applyNumberFormat="1" applyFont="1" applyBorder="1" applyAlignment="1">
      <alignment horizontal="left" vertical="top" wrapText="1"/>
    </xf>
    <xf numFmtId="0" fontId="55" fillId="0" borderId="3" xfId="0" applyFont="1" applyFill="1" applyBorder="1" applyAlignment="1"/>
    <xf numFmtId="0" fontId="58" fillId="5" borderId="3" xfId="0" applyFont="1" applyFill="1" applyBorder="1" applyAlignment="1">
      <alignment horizontal="center" vertical="top"/>
    </xf>
    <xf numFmtId="44" fontId="57" fillId="5" borderId="3" xfId="0" applyNumberFormat="1" applyFont="1" applyFill="1" applyBorder="1" applyAlignment="1">
      <alignment horizontal="left" vertical="top"/>
    </xf>
    <xf numFmtId="0" fontId="55" fillId="5" borderId="3" xfId="0" applyFont="1" applyFill="1" applyBorder="1" applyAlignment="1">
      <alignment horizontal="center"/>
    </xf>
    <xf numFmtId="0" fontId="60" fillId="0" borderId="3" xfId="0" applyFont="1" applyBorder="1" applyAlignment="1">
      <alignment horizontal="left" vertical="top" wrapText="1"/>
    </xf>
    <xf numFmtId="44" fontId="62" fillId="0" borderId="3" xfId="0" applyNumberFormat="1" applyFont="1" applyBorder="1" applyAlignment="1">
      <alignment vertical="top"/>
    </xf>
    <xf numFmtId="0" fontId="52" fillId="0" borderId="40" xfId="0" applyFont="1" applyBorder="1" applyAlignment="1">
      <alignment horizontal="center"/>
    </xf>
    <xf numFmtId="0" fontId="52" fillId="0" borderId="12" xfId="0" applyFont="1" applyBorder="1" applyAlignment="1">
      <alignment horizontal="center"/>
    </xf>
    <xf numFmtId="0" fontId="52" fillId="0" borderId="14" xfId="0" applyFont="1" applyBorder="1" applyAlignment="1">
      <alignment horizontal="center"/>
    </xf>
    <xf numFmtId="0" fontId="52" fillId="0" borderId="15" xfId="0" applyFont="1" applyBorder="1" applyAlignment="1">
      <alignment horizontal="center"/>
    </xf>
    <xf numFmtId="0" fontId="52" fillId="0" borderId="7" xfId="0" applyFont="1" applyBorder="1" applyAlignment="1">
      <alignment horizontal="center"/>
    </xf>
    <xf numFmtId="0" fontId="52" fillId="0" borderId="11" xfId="0" applyFont="1" applyBorder="1" applyAlignment="1">
      <alignment horizontal="center"/>
    </xf>
    <xf numFmtId="0" fontId="68" fillId="0" borderId="3" xfId="0" applyFont="1" applyBorder="1" applyAlignment="1">
      <alignment wrapText="1"/>
    </xf>
    <xf numFmtId="0" fontId="74" fillId="0" borderId="3" xfId="0" applyFont="1" applyBorder="1"/>
    <xf numFmtId="0" fontId="60" fillId="0" borderId="3" xfId="0" applyFont="1" applyBorder="1" applyAlignment="1">
      <alignment horizontal="left" vertical="top" wrapText="1"/>
    </xf>
    <xf numFmtId="0" fontId="60" fillId="0" borderId="3" xfId="0" applyFont="1" applyBorder="1" applyAlignment="1">
      <alignment wrapText="1"/>
    </xf>
    <xf numFmtId="0" fontId="75" fillId="0" borderId="3" xfId="0" applyFont="1" applyBorder="1" applyAlignment="1"/>
    <xf numFmtId="0" fontId="60" fillId="0" borderId="3" xfId="0" applyFont="1" applyBorder="1" applyAlignment="1"/>
    <xf numFmtId="44" fontId="76" fillId="0" borderId="3" xfId="0" applyNumberFormat="1" applyFont="1" applyBorder="1" applyAlignment="1">
      <alignment horizontal="right" vertical="top"/>
    </xf>
    <xf numFmtId="44" fontId="77" fillId="0" borderId="3" xfId="0" applyNumberFormat="1" applyFont="1" applyBorder="1" applyAlignment="1">
      <alignment horizontal="center" vertical="top"/>
    </xf>
    <xf numFmtId="44" fontId="60" fillId="0" borderId="3" xfId="1" applyFont="1" applyBorder="1"/>
    <xf numFmtId="44" fontId="76" fillId="0" borderId="3" xfId="1" applyFont="1" applyBorder="1" applyAlignment="1">
      <alignment horizontal="left" vertical="top"/>
    </xf>
    <xf numFmtId="44" fontId="76" fillId="0" borderId="3" xfId="0" applyNumberFormat="1" applyFont="1" applyBorder="1"/>
    <xf numFmtId="44" fontId="77" fillId="0" borderId="3" xfId="0" applyNumberFormat="1" applyFont="1" applyBorder="1"/>
    <xf numFmtId="8" fontId="60" fillId="0" borderId="3" xfId="0" applyNumberFormat="1" applyFont="1" applyBorder="1"/>
    <xf numFmtId="0" fontId="60" fillId="0" borderId="3" xfId="0" applyFont="1" applyBorder="1" applyAlignment="1">
      <alignment vertical="top" wrapText="1"/>
    </xf>
    <xf numFmtId="44" fontId="76" fillId="0" borderId="3" xfId="0" applyNumberFormat="1" applyFont="1" applyBorder="1" applyAlignment="1">
      <alignment horizontal="left" vertical="top"/>
    </xf>
    <xf numFmtId="0" fontId="74" fillId="0" borderId="3" xfId="0" applyFont="1" applyBorder="1" applyAlignment="1">
      <alignment horizontal="left" vertical="top" wrapText="1"/>
    </xf>
    <xf numFmtId="0" fontId="74" fillId="0" borderId="3" xfId="0" applyFont="1" applyBorder="1" applyAlignment="1">
      <alignment wrapText="1"/>
    </xf>
    <xf numFmtId="0" fontId="75" fillId="0" borderId="3" xfId="0" applyFont="1" applyBorder="1" applyAlignment="1">
      <alignment horizontal="left" vertical="top" wrapText="1"/>
    </xf>
    <xf numFmtId="0" fontId="75" fillId="0" borderId="3" xfId="0" applyFont="1" applyBorder="1" applyAlignment="1">
      <alignment wrapText="1"/>
    </xf>
    <xf numFmtId="0" fontId="75" fillId="0" borderId="3" xfId="0" applyFont="1" applyFill="1" applyBorder="1" applyAlignment="1">
      <alignment vertical="top" wrapText="1"/>
    </xf>
    <xf numFmtId="0" fontId="75" fillId="0" borderId="3" xfId="0" applyFont="1" applyBorder="1" applyAlignment="1">
      <alignment vertical="top" wrapText="1"/>
    </xf>
    <xf numFmtId="0" fontId="78" fillId="0" borderId="3" xfId="0" applyFont="1" applyBorder="1" applyAlignment="1">
      <alignment wrapText="1"/>
    </xf>
    <xf numFmtId="0" fontId="79" fillId="0" borderId="3" xfId="0" applyFont="1" applyBorder="1" applyAlignment="1">
      <alignment horizontal="left" vertical="top" wrapText="1"/>
    </xf>
    <xf numFmtId="44" fontId="77" fillId="0" borderId="3" xfId="0" applyNumberFormat="1" applyFont="1" applyBorder="1" applyAlignment="1">
      <alignment horizontal="left" vertical="top"/>
    </xf>
    <xf numFmtId="44" fontId="77" fillId="0" borderId="3" xfId="0" applyNumberFormat="1" applyFont="1" applyBorder="1" applyAlignment="1">
      <alignment horizontal="center"/>
    </xf>
    <xf numFmtId="0" fontId="75" fillId="0" borderId="3" xfId="0" applyFont="1" applyBorder="1" applyAlignment="1">
      <alignment horizontal="right" vertical="top"/>
    </xf>
    <xf numFmtId="44" fontId="76" fillId="0" borderId="3" xfId="0" applyNumberFormat="1" applyFont="1" applyBorder="1" applyAlignment="1">
      <alignment horizontal="right" vertical="top"/>
    </xf>
    <xf numFmtId="0" fontId="80" fillId="0" borderId="3" xfId="0" applyFont="1" applyBorder="1" applyAlignment="1">
      <alignment horizontal="left" vertical="center" readingOrder="1"/>
    </xf>
    <xf numFmtId="0" fontId="60" fillId="0" borderId="3" xfId="0" applyFont="1" applyBorder="1" applyAlignment="1">
      <alignment horizontal="center" vertical="top"/>
    </xf>
    <xf numFmtId="44" fontId="76" fillId="0" borderId="3" xfId="0" applyNumberFormat="1" applyFont="1" applyBorder="1" applyAlignment="1">
      <alignment horizontal="center" vertical="top"/>
    </xf>
    <xf numFmtId="0" fontId="60" fillId="0" borderId="3" xfId="0" applyFont="1" applyBorder="1" applyAlignment="1">
      <alignment horizontal="center" vertical="top"/>
    </xf>
    <xf numFmtId="44" fontId="76" fillId="0" borderId="3" xfId="0" applyNumberFormat="1" applyFont="1" applyBorder="1" applyAlignment="1">
      <alignment horizontal="center" vertical="top"/>
    </xf>
    <xf numFmtId="0" fontId="60" fillId="0" borderId="40" xfId="0" applyFont="1" applyBorder="1" applyAlignment="1">
      <alignment horizontal="center" vertical="top"/>
    </xf>
    <xf numFmtId="0" fontId="60" fillId="0" borderId="12" xfId="0" applyFont="1" applyBorder="1" applyAlignment="1">
      <alignment horizontal="center" vertical="top"/>
    </xf>
    <xf numFmtId="0" fontId="60" fillId="0" borderId="14" xfId="0" applyFont="1" applyBorder="1" applyAlignment="1">
      <alignment horizontal="center" vertical="top"/>
    </xf>
    <xf numFmtId="0" fontId="60" fillId="0" borderId="15" xfId="0" applyFont="1" applyBorder="1" applyAlignment="1">
      <alignment horizontal="center" vertical="top"/>
    </xf>
    <xf numFmtId="0" fontId="60" fillId="0" borderId="7" xfId="0" applyFont="1" applyBorder="1" applyAlignment="1">
      <alignment horizontal="center" vertical="top"/>
    </xf>
    <xf numFmtId="0" fontId="60" fillId="0" borderId="11" xfId="0" applyFont="1" applyBorder="1" applyAlignment="1">
      <alignment horizontal="center" vertical="top"/>
    </xf>
    <xf numFmtId="0" fontId="60" fillId="0" borderId="3" xfId="0" applyFont="1" applyBorder="1" applyAlignment="1">
      <alignment horizontal="left"/>
    </xf>
    <xf numFmtId="44" fontId="76" fillId="0" borderId="3" xfId="0" applyNumberFormat="1" applyFont="1" applyBorder="1" applyAlignment="1">
      <alignment horizontal="left" vertical="top"/>
    </xf>
    <xf numFmtId="0" fontId="74" fillId="0" borderId="3" xfId="0" applyFont="1" applyBorder="1" applyAlignment="1">
      <alignment horizontal="left" vertical="top"/>
    </xf>
    <xf numFmtId="0" fontId="60" fillId="0" borderId="3" xfId="0" applyFont="1" applyBorder="1" applyAlignment="1">
      <alignment horizontal="left" vertical="top"/>
    </xf>
    <xf numFmtId="0" fontId="60" fillId="0" borderId="3" xfId="0" applyFont="1" applyBorder="1" applyAlignment="1">
      <alignment vertical="top"/>
    </xf>
    <xf numFmtId="0" fontId="69" fillId="0" borderId="3" xfId="0" applyFont="1" applyFill="1" applyBorder="1" applyAlignment="1">
      <alignment vertical="top" wrapText="1"/>
    </xf>
    <xf numFmtId="44" fontId="76" fillId="0" borderId="3" xfId="0" applyNumberFormat="1" applyFont="1" applyBorder="1" applyAlignment="1">
      <alignment vertical="top"/>
    </xf>
    <xf numFmtId="44" fontId="60" fillId="0" borderId="3" xfId="1" applyFont="1" applyBorder="1" applyAlignment="1">
      <alignment horizontal="right" vertical="top"/>
    </xf>
    <xf numFmtId="44" fontId="76" fillId="0" borderId="3" xfId="1" applyFont="1" applyBorder="1" applyAlignment="1">
      <alignment vertical="top"/>
    </xf>
    <xf numFmtId="44" fontId="60" fillId="0" borderId="3" xfId="1" applyFont="1" applyBorder="1" applyAlignment="1">
      <alignment vertical="top"/>
    </xf>
    <xf numFmtId="44" fontId="75" fillId="0" borderId="3" xfId="1" applyFont="1" applyBorder="1" applyAlignment="1">
      <alignment vertical="top"/>
    </xf>
    <xf numFmtId="44" fontId="76" fillId="0" borderId="3" xfId="1" applyFont="1" applyBorder="1" applyAlignment="1">
      <alignment vertical="top"/>
    </xf>
    <xf numFmtId="44" fontId="76" fillId="0" borderId="3" xfId="1" applyFont="1" applyBorder="1" applyAlignment="1"/>
    <xf numFmtId="44" fontId="76" fillId="0" borderId="3" xfId="1" applyFont="1" applyFill="1" applyBorder="1" applyAlignment="1">
      <alignment horizontal="center"/>
    </xf>
    <xf numFmtId="44" fontId="76" fillId="0" borderId="3" xfId="1" applyFont="1" applyFill="1" applyBorder="1" applyAlignment="1"/>
    <xf numFmtId="44" fontId="60" fillId="0" borderId="3" xfId="1" applyFont="1" applyBorder="1" applyAlignment="1"/>
    <xf numFmtId="0" fontId="75" fillId="0" borderId="3" xfId="0" applyFont="1" applyBorder="1" applyAlignment="1">
      <alignment horizontal="left" wrapText="1"/>
    </xf>
    <xf numFmtId="44" fontId="76" fillId="0" borderId="3" xfId="0" applyNumberFormat="1" applyFont="1" applyBorder="1" applyAlignment="1">
      <alignment horizontal="left" vertical="top" wrapText="1"/>
    </xf>
    <xf numFmtId="0" fontId="70" fillId="0" borderId="3" xfId="0" applyFont="1" applyBorder="1" applyAlignment="1">
      <alignment horizontal="center" vertical="center" wrapText="1" readingOrder="1"/>
    </xf>
    <xf numFmtId="0" fontId="70" fillId="0" borderId="9" xfId="0" applyFont="1" applyBorder="1" applyAlignment="1">
      <alignment horizontal="center" vertical="center" wrapText="1" readingOrder="1"/>
    </xf>
    <xf numFmtId="0" fontId="70" fillId="0" borderId="10" xfId="0" applyFont="1" applyBorder="1" applyAlignment="1">
      <alignment horizontal="center" vertical="center" wrapText="1" readingOrder="1"/>
    </xf>
    <xf numFmtId="0" fontId="81" fillId="0" borderId="40" xfId="0" applyFont="1" applyBorder="1" applyAlignment="1">
      <alignment horizontal="center" vertical="top" wrapText="1"/>
    </xf>
    <xf numFmtId="0" fontId="81" fillId="0" borderId="14" xfId="0" applyFont="1" applyBorder="1" applyAlignment="1">
      <alignment horizontal="center" vertical="top" wrapText="1"/>
    </xf>
    <xf numFmtId="0" fontId="81" fillId="0" borderId="15" xfId="0" applyFont="1" applyBorder="1" applyAlignment="1">
      <alignment horizontal="center" vertical="top" wrapText="1"/>
    </xf>
    <xf numFmtId="0" fontId="81" fillId="0" borderId="11" xfId="0" applyFont="1" applyBorder="1" applyAlignment="1">
      <alignment horizontal="center" vertical="top" wrapText="1"/>
    </xf>
    <xf numFmtId="0" fontId="55" fillId="5" borderId="3" xfId="0" applyFont="1" applyFill="1" applyBorder="1" applyAlignment="1">
      <alignment horizontal="left" vertical="top" wrapText="1"/>
    </xf>
    <xf numFmtId="0" fontId="54" fillId="7" borderId="3" xfId="0" applyFont="1" applyFill="1" applyBorder="1"/>
    <xf numFmtId="44" fontId="73" fillId="0" borderId="3" xfId="0" applyNumberFormat="1" applyFont="1" applyBorder="1" applyAlignment="1">
      <alignment vertical="top"/>
    </xf>
    <xf numFmtId="44" fontId="73" fillId="0" borderId="3" xfId="1" applyFont="1" applyBorder="1" applyAlignment="1">
      <alignment horizontal="right" vertical="top"/>
    </xf>
    <xf numFmtId="44" fontId="73" fillId="0" borderId="3" xfId="1" applyFont="1" applyBorder="1" applyAlignment="1">
      <alignment horizontal="right" vertical="top"/>
    </xf>
    <xf numFmtId="44" fontId="52" fillId="0" borderId="3" xfId="1" applyFont="1" applyBorder="1" applyAlignment="1">
      <alignment horizontal="right" vertical="top"/>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9B301B"/>
      <rgbColor rgb="00FEF4C2"/>
      <rgbColor rgb="000060A9"/>
      <rgbColor rgb="00FBE168"/>
      <rgbColor rgb="00C87D67"/>
      <rgbColor rgb="00FCDEB6"/>
      <rgbColor rgb="007D1803"/>
      <rgbColor rgb="005A7719"/>
      <rgbColor rgb="00003263"/>
      <rgbColor rgb="00A29989"/>
      <rgbColor rgb="00AFBDC5"/>
      <rgbColor rgb="00E5E9D1"/>
      <rgbColor rgb="00F2F1F0"/>
      <rgbColor rgb="00A3A2A0"/>
      <rgbColor rgb="000060A9"/>
      <rgbColor rgb="008499A6"/>
      <rgbColor rgb="00A3A2A0"/>
      <rgbColor rgb="00DFE7F5"/>
      <rgbColor rgb="00AFBDC5"/>
      <rgbColor rgb="00A3A2A0"/>
      <rgbColor rgb="00003263"/>
      <rgbColor rgb="005D6C76"/>
      <rgbColor rgb="000060A9"/>
      <rgbColor rgb="008499A6"/>
      <rgbColor rgb="005A7719"/>
      <rgbColor rgb="00A29989"/>
      <rgbColor rgb="007D1803"/>
      <rgbColor rgb="00FC9914"/>
      <rgbColor rgb="00FBE168"/>
      <rgbColor rgb="00A3A2A0"/>
      <rgbColor rgb="00DFE7F5"/>
      <rgbColor rgb="00008000"/>
      <rgbColor rgb="00FF0000"/>
      <rgbColor rgb="00FDEDA2"/>
      <rgbColor rgb="000000FF"/>
      <rgbColor rgb="00EED9D2"/>
      <rgbColor rgb="00993366"/>
      <rgbColor rgb="00FFFF00"/>
      <rgbColor rgb="007EA0D8"/>
      <rgbColor rgb="00ECE8D8"/>
      <rgbColor rgb="00D3C9A4"/>
      <rgbColor rgb="00F9D117"/>
      <rgbColor rgb="00FBCB8E"/>
      <rgbColor rgb="00FC9914"/>
      <rgbColor rgb="008499A6"/>
      <rgbColor rgb="00DCDDDE"/>
      <rgbColor rgb="00003366"/>
      <rgbColor rgb="00CFD3AB"/>
      <rgbColor rgb="00414800"/>
      <rgbColor rgb="00685B4E"/>
      <rgbColor rgb="00DF8207"/>
      <rgbColor rgb="00D7DDE1"/>
      <rgbColor rgb="005D6C76"/>
      <rgbColor rgb="00636466"/>
    </indexedColors>
    <mruColors>
      <color rgb="FF129A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checked="Checked"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checked="Checked"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16</xdr:row>
          <xdr:rowOff>66675</xdr:rowOff>
        </xdr:from>
        <xdr:to>
          <xdr:col>2</xdr:col>
          <xdr:colOff>419100</xdr:colOff>
          <xdr:row>17</xdr:row>
          <xdr:rowOff>47625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xdr:row>
          <xdr:rowOff>171450</xdr:rowOff>
        </xdr:from>
        <xdr:to>
          <xdr:col>3</xdr:col>
          <xdr:colOff>485775</xdr:colOff>
          <xdr:row>17</xdr:row>
          <xdr:rowOff>161925</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161925</xdr:rowOff>
        </xdr:from>
        <xdr:to>
          <xdr:col>2</xdr:col>
          <xdr:colOff>428625</xdr:colOff>
          <xdr:row>21</xdr:row>
          <xdr:rowOff>142875</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161925</xdr:rowOff>
        </xdr:from>
        <xdr:to>
          <xdr:col>3</xdr:col>
          <xdr:colOff>466725</xdr:colOff>
          <xdr:row>21</xdr:row>
          <xdr:rowOff>142875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xdr:twoCellAnchor editAs="oneCell">
    <xdr:from>
      <xdr:col>0</xdr:col>
      <xdr:colOff>80436</xdr:colOff>
      <xdr:row>1</xdr:row>
      <xdr:rowOff>83606</xdr:rowOff>
    </xdr:from>
    <xdr:to>
      <xdr:col>3</xdr:col>
      <xdr:colOff>774239</xdr:colOff>
      <xdr:row>2</xdr:row>
      <xdr:rowOff>339723</xdr:rowOff>
    </xdr:to>
    <xdr:pic>
      <xdr:nvPicPr>
        <xdr:cNvPr id="32" name="Pictur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436" y="83606"/>
          <a:ext cx="2334220" cy="457200"/>
        </a:xfrm>
        <a:prstGeom prst="rect">
          <a:avLst/>
        </a:prstGeom>
      </xdr:spPr>
    </xdr:pic>
    <xdr:clientData/>
  </xdr:twoCellAnchor>
  <xdr:twoCellAnchor>
    <xdr:from>
      <xdr:col>4</xdr:col>
      <xdr:colOff>126996</xdr:colOff>
      <xdr:row>3</xdr:row>
      <xdr:rowOff>31749</xdr:rowOff>
    </xdr:from>
    <xdr:to>
      <xdr:col>4</xdr:col>
      <xdr:colOff>250822</xdr:colOff>
      <xdr:row>3</xdr:row>
      <xdr:rowOff>174625</xdr:rowOff>
    </xdr:to>
    <xdr:sp macro="" textlink="">
      <xdr:nvSpPr>
        <xdr:cNvPr id="33" name="Down Arrow 32"/>
        <xdr:cNvSpPr/>
      </xdr:nvSpPr>
      <xdr:spPr>
        <a:xfrm>
          <a:off x="2635246" y="656166"/>
          <a:ext cx="123826" cy="142876"/>
        </a:xfrm>
        <a:prstGeom prst="down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126996</xdr:colOff>
      <xdr:row>3</xdr:row>
      <xdr:rowOff>31749</xdr:rowOff>
    </xdr:from>
    <xdr:to>
      <xdr:col>12</xdr:col>
      <xdr:colOff>250822</xdr:colOff>
      <xdr:row>3</xdr:row>
      <xdr:rowOff>174625</xdr:rowOff>
    </xdr:to>
    <xdr:sp macro="" textlink="">
      <xdr:nvSpPr>
        <xdr:cNvPr id="47" name="Down Arrow 46"/>
        <xdr:cNvSpPr/>
      </xdr:nvSpPr>
      <xdr:spPr>
        <a:xfrm>
          <a:off x="2635246" y="656166"/>
          <a:ext cx="123826" cy="142876"/>
        </a:xfrm>
        <a:prstGeom prst="down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72575</xdr:colOff>
      <xdr:row>40</xdr:row>
      <xdr:rowOff>54429</xdr:rowOff>
    </xdr:from>
    <xdr:to>
      <xdr:col>18</xdr:col>
      <xdr:colOff>925286</xdr:colOff>
      <xdr:row>51</xdr:row>
      <xdr:rowOff>217714</xdr:rowOff>
    </xdr:to>
    <xdr:grpSp>
      <xdr:nvGrpSpPr>
        <xdr:cNvPr id="9" name="Group 8"/>
        <xdr:cNvGrpSpPr/>
      </xdr:nvGrpSpPr>
      <xdr:grpSpPr>
        <a:xfrm>
          <a:off x="15054039" y="11688536"/>
          <a:ext cx="4200068" cy="3510642"/>
          <a:chOff x="11467164" y="10029582"/>
          <a:chExt cx="4120573" cy="2414929"/>
        </a:xfrm>
      </xdr:grpSpPr>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67164" y="10029582"/>
            <a:ext cx="4120573" cy="2414929"/>
          </a:xfrm>
          <a:prstGeom prst="rect">
            <a:avLst/>
          </a:prstGeom>
        </xdr:spPr>
      </xdr:pic>
      <mc:AlternateContent xmlns:mc="http://schemas.openxmlformats.org/markup-compatibility/2006">
        <mc:Choice xmlns:a14="http://schemas.microsoft.com/office/drawing/2010/main" Requires="a14">
          <xdr:sp macro="" textlink="">
            <xdr:nvSpPr>
              <xdr:cNvPr id="10298" name="Check Box 58" hidden="1">
                <a:extLst>
                  <a:ext uri="{63B3BB69-23CF-44E3-9099-C40C66FF867C}">
                    <a14:compatExt spid="_x0000_s10298"/>
                  </a:ext>
                </a:extLst>
              </xdr:cNvPr>
              <xdr:cNvSpPr/>
            </xdr:nvSpPr>
            <xdr:spPr bwMode="auto">
              <a:xfrm>
                <a:off x="12522573" y="10538885"/>
                <a:ext cx="247652" cy="2330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299" name="Check Box 59" hidden="1">
                <a:extLst>
                  <a:ext uri="{63B3BB69-23CF-44E3-9099-C40C66FF867C}">
                    <a14:compatExt spid="_x0000_s10299"/>
                  </a:ext>
                </a:extLst>
              </xdr:cNvPr>
              <xdr:cNvSpPr/>
            </xdr:nvSpPr>
            <xdr:spPr bwMode="auto">
              <a:xfrm>
                <a:off x="13923913" y="10543790"/>
                <a:ext cx="247650" cy="2330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300" name="Check Box 60" hidden="1">
                <a:extLst>
                  <a:ext uri="{63B3BB69-23CF-44E3-9099-C40C66FF867C}">
                    <a14:compatExt spid="_x0000_s10300"/>
                  </a:ext>
                </a:extLst>
              </xdr:cNvPr>
              <xdr:cNvSpPr/>
            </xdr:nvSpPr>
            <xdr:spPr bwMode="auto">
              <a:xfrm>
                <a:off x="15288491" y="10538979"/>
                <a:ext cx="247650" cy="2407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301" name="Check Box 61" hidden="1">
                <a:extLst>
                  <a:ext uri="{63B3BB69-23CF-44E3-9099-C40C66FF867C}">
                    <a14:compatExt spid="_x0000_s10301"/>
                  </a:ext>
                </a:extLst>
              </xdr:cNvPr>
              <xdr:cNvSpPr/>
            </xdr:nvSpPr>
            <xdr:spPr bwMode="auto">
              <a:xfrm>
                <a:off x="12519108" y="11739024"/>
                <a:ext cx="247652" cy="2330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302" name="Check Box 62" hidden="1">
                <a:extLst>
                  <a:ext uri="{63B3BB69-23CF-44E3-9099-C40C66FF867C}">
                    <a14:compatExt spid="_x0000_s10302"/>
                  </a:ext>
                </a:extLst>
              </xdr:cNvPr>
              <xdr:cNvSpPr/>
            </xdr:nvSpPr>
            <xdr:spPr bwMode="auto">
              <a:xfrm>
                <a:off x="13920449" y="11743929"/>
                <a:ext cx="247650" cy="2330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303" name="Check Box 63" hidden="1">
                <a:extLst>
                  <a:ext uri="{63B3BB69-23CF-44E3-9099-C40C66FF867C}">
                    <a14:compatExt spid="_x0000_s10303"/>
                  </a:ext>
                </a:extLst>
              </xdr:cNvPr>
              <xdr:cNvSpPr/>
            </xdr:nvSpPr>
            <xdr:spPr bwMode="auto">
              <a:xfrm>
                <a:off x="15285026" y="11739118"/>
                <a:ext cx="247650" cy="2407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16</xdr:col>
      <xdr:colOff>126996</xdr:colOff>
      <xdr:row>3</xdr:row>
      <xdr:rowOff>31749</xdr:rowOff>
    </xdr:from>
    <xdr:to>
      <xdr:col>16</xdr:col>
      <xdr:colOff>250822</xdr:colOff>
      <xdr:row>3</xdr:row>
      <xdr:rowOff>174625</xdr:rowOff>
    </xdr:to>
    <xdr:sp macro="" textlink="">
      <xdr:nvSpPr>
        <xdr:cNvPr id="73" name="Down Arrow 72"/>
        <xdr:cNvSpPr/>
      </xdr:nvSpPr>
      <xdr:spPr>
        <a:xfrm>
          <a:off x="6455829" y="656166"/>
          <a:ext cx="123826" cy="142876"/>
        </a:xfrm>
        <a:prstGeom prst="down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126996</xdr:colOff>
      <xdr:row>3</xdr:row>
      <xdr:rowOff>21166</xdr:rowOff>
    </xdr:from>
    <xdr:to>
      <xdr:col>8</xdr:col>
      <xdr:colOff>250822</xdr:colOff>
      <xdr:row>3</xdr:row>
      <xdr:rowOff>164042</xdr:rowOff>
    </xdr:to>
    <xdr:sp macro="" textlink="">
      <xdr:nvSpPr>
        <xdr:cNvPr id="48" name="Down Arrow 47"/>
        <xdr:cNvSpPr/>
      </xdr:nvSpPr>
      <xdr:spPr>
        <a:xfrm>
          <a:off x="6984996" y="645583"/>
          <a:ext cx="123826" cy="142876"/>
        </a:xfrm>
        <a:prstGeom prst="down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oneCellAnchor>
        <xdr:from>
          <xdr:col>5</xdr:col>
          <xdr:colOff>0</xdr:colOff>
          <xdr:row>15</xdr:row>
          <xdr:rowOff>19050</xdr:rowOff>
        </xdr:from>
        <xdr:ext cx="990600" cy="219075"/>
        <xdr:sp macro="" textlink="">
          <xdr:nvSpPr>
            <xdr:cNvPr id="10393" name="Check Box 153"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Cucumber Mint</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923925</xdr:colOff>
          <xdr:row>15</xdr:row>
          <xdr:rowOff>19050</xdr:rowOff>
        </xdr:from>
        <xdr:ext cx="952500" cy="219075"/>
        <xdr:sp macro="" textlink="">
          <xdr:nvSpPr>
            <xdr:cNvPr id="10394" name="Check Box 154" hidden="1">
              <a:extLst>
                <a:ext uri="{63B3BB69-23CF-44E3-9099-C40C66FF867C}">
                  <a14:compatExt spid="_x0000_s10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Grapefruit Rosemary</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2028825</xdr:colOff>
          <xdr:row>15</xdr:row>
          <xdr:rowOff>28575</xdr:rowOff>
        </xdr:from>
        <xdr:ext cx="1089932" cy="206828"/>
        <xdr:sp macro="" textlink="">
          <xdr:nvSpPr>
            <xdr:cNvPr id="10395" name="Check Box 155"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 Mandarin Hibiscus</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0</xdr:colOff>
          <xdr:row>16</xdr:row>
          <xdr:rowOff>38100</xdr:rowOff>
        </xdr:from>
        <xdr:ext cx="1000125" cy="216354"/>
        <xdr:sp macro="" textlink="">
          <xdr:nvSpPr>
            <xdr:cNvPr id="10396" name="Check Box 156" hidden="1">
              <a:extLst>
                <a:ext uri="{63B3BB69-23CF-44E3-9099-C40C66FF867C}">
                  <a14:compatExt spid="_x0000_s10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Pineapple Sage</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914400</xdr:colOff>
          <xdr:row>16</xdr:row>
          <xdr:rowOff>38100</xdr:rowOff>
        </xdr:from>
        <xdr:ext cx="952500" cy="216354"/>
        <xdr:sp macro="" textlink="">
          <xdr:nvSpPr>
            <xdr:cNvPr id="10397" name="Check Box 157"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Raspberry Lime</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1815193</xdr:colOff>
          <xdr:row>16</xdr:row>
          <xdr:rowOff>47625</xdr:rowOff>
        </xdr:from>
        <xdr:ext cx="1089932" cy="190500"/>
        <xdr:sp macro="" textlink="">
          <xdr:nvSpPr>
            <xdr:cNvPr id="10398" name="Check Box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Cucumber and Thyme</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2019300</xdr:colOff>
          <xdr:row>14</xdr:row>
          <xdr:rowOff>28575</xdr:rowOff>
        </xdr:from>
        <xdr:ext cx="994682" cy="219075"/>
        <xdr:sp macro="" textlink="">
          <xdr:nvSpPr>
            <xdr:cNvPr id="10399" name="Check Box 159"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Strawberry</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419100</xdr:colOff>
          <xdr:row>29</xdr:row>
          <xdr:rowOff>9525</xdr:rowOff>
        </xdr:from>
        <xdr:ext cx="640897" cy="235404"/>
        <xdr:sp macro="" textlink="">
          <xdr:nvSpPr>
            <xdr:cNvPr id="10408" name="Check Box 168"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Banana</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1084489</xdr:colOff>
          <xdr:row>29</xdr:row>
          <xdr:rowOff>27214</xdr:rowOff>
        </xdr:from>
        <xdr:ext cx="1095375" cy="209550"/>
        <xdr:sp macro="" textlink="">
          <xdr:nvSpPr>
            <xdr:cNvPr id="10410" name="Check Box 170" hidden="1">
              <a:extLst>
                <a:ext uri="{63B3BB69-23CF-44E3-9099-C40C66FF867C}">
                  <a14:compatExt spid="_x0000_s1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Lemon Poppy seed</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542925</xdr:colOff>
          <xdr:row>29</xdr:row>
          <xdr:rowOff>9525</xdr:rowOff>
        </xdr:from>
        <xdr:ext cx="647700" cy="235404"/>
        <xdr:sp macro="" textlink="">
          <xdr:nvSpPr>
            <xdr:cNvPr id="10411" name="Check Box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Carrot</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0</xdr:colOff>
          <xdr:row>34</xdr:row>
          <xdr:rowOff>9525</xdr:rowOff>
        </xdr:from>
        <xdr:ext cx="1251857" cy="221796"/>
        <xdr:sp macro="" textlink="">
          <xdr:nvSpPr>
            <xdr:cNvPr id="10412" name="Check Box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Banana &amp; Strawberry</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1224642</xdr:colOff>
          <xdr:row>34</xdr:row>
          <xdr:rowOff>9525</xdr:rowOff>
        </xdr:from>
        <xdr:ext cx="1247775" cy="219075"/>
        <xdr:sp macro="" textlink="">
          <xdr:nvSpPr>
            <xdr:cNvPr id="10413" name="Check Box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Tropical kale</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1228725</xdr:colOff>
          <xdr:row>35</xdr:row>
          <xdr:rowOff>9525</xdr:rowOff>
        </xdr:from>
        <xdr:ext cx="1247775" cy="219075"/>
        <xdr:sp macro="" textlink="">
          <xdr:nvSpPr>
            <xdr:cNvPr id="10414" name="Check Box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Mixed Berry</a:t>
              </a:r>
            </a:p>
          </xdr:txBody>
        </xdr:sp>
        <xdr:clientData/>
      </xdr:oneCellAnchor>
    </mc:Choice>
    <mc:Fallback/>
  </mc:AlternateContent>
  <mc:AlternateContent xmlns:mc="http://schemas.openxmlformats.org/markup-compatibility/2006">
    <mc:Choice xmlns:a14="http://schemas.microsoft.com/office/drawing/2010/main" Requires="a14">
      <xdr:twoCellAnchor editAs="oneCell">
        <xdr:from>
          <xdr:col>5</xdr:col>
          <xdr:colOff>4082</xdr:colOff>
          <xdr:row>34</xdr:row>
          <xdr:rowOff>240847</xdr:rowOff>
        </xdr:from>
        <xdr:to>
          <xdr:col>5</xdr:col>
          <xdr:colOff>1251857</xdr:colOff>
          <xdr:row>35</xdr:row>
          <xdr:rowOff>214994</xdr:rowOff>
        </xdr:to>
        <xdr:sp macro="" textlink="">
          <xdr:nvSpPr>
            <xdr:cNvPr id="10417" name="Check Box 177" hidden="1">
              <a:extLst>
                <a:ext uri="{63B3BB69-23CF-44E3-9099-C40C66FF867C}">
                  <a14:compatExt spid="_x0000_s1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Un-Beet-lievable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9525</xdr:rowOff>
        </xdr:from>
        <xdr:to>
          <xdr:col>5</xdr:col>
          <xdr:colOff>1247775</xdr:colOff>
          <xdr:row>38</xdr:row>
          <xdr:rowOff>1</xdr:rowOff>
        </xdr:to>
        <xdr:sp macro="" textlink="">
          <xdr:nvSpPr>
            <xdr:cNvPr id="10422" name="Check Box 182" hidden="1">
              <a:extLst>
                <a:ext uri="{63B3BB69-23CF-44E3-9099-C40C66FF867C}">
                  <a14:compatExt spid="_x0000_s1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Oatmeal Raisin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1115786</xdr:colOff>
          <xdr:row>37</xdr:row>
          <xdr:rowOff>23132</xdr:rowOff>
        </xdr:from>
        <xdr:to>
          <xdr:col>5</xdr:col>
          <xdr:colOff>2363561</xdr:colOff>
          <xdr:row>38</xdr:row>
          <xdr:rowOff>13608</xdr:rowOff>
        </xdr:to>
        <xdr:sp macro="" textlink="">
          <xdr:nvSpPr>
            <xdr:cNvPr id="10423" name="Check Box 183" hidden="1">
              <a:extLst>
                <a:ext uri="{63B3BB69-23CF-44E3-9099-C40C66FF867C}">
                  <a14:compatExt spid="_x0000_s1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Macadamia Nut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9525</xdr:rowOff>
        </xdr:from>
        <xdr:to>
          <xdr:col>5</xdr:col>
          <xdr:colOff>1247775</xdr:colOff>
          <xdr:row>38</xdr:row>
          <xdr:rowOff>228600</xdr:rowOff>
        </xdr:to>
        <xdr:sp macro="" textlink="">
          <xdr:nvSpPr>
            <xdr:cNvPr id="10424" name="Check Box 184" hidden="1">
              <a:extLst>
                <a:ext uri="{63B3BB69-23CF-44E3-9099-C40C66FF867C}">
                  <a14:compatExt spid="_x0000_s1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Double Chocolate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1129393</xdr:colOff>
          <xdr:row>38</xdr:row>
          <xdr:rowOff>23133</xdr:rowOff>
        </xdr:from>
        <xdr:to>
          <xdr:col>5</xdr:col>
          <xdr:colOff>2377168</xdr:colOff>
          <xdr:row>38</xdr:row>
          <xdr:rowOff>242208</xdr:rowOff>
        </xdr:to>
        <xdr:sp macro="" textlink="">
          <xdr:nvSpPr>
            <xdr:cNvPr id="10425" name="Check Box 185" hidden="1">
              <a:extLst>
                <a:ext uri="{63B3BB69-23CF-44E3-9099-C40C66FF867C}">
                  <a14:compatExt spid="_x0000_s1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Chocolate Chunk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72118</xdr:colOff>
          <xdr:row>8</xdr:row>
          <xdr:rowOff>866776</xdr:rowOff>
        </xdr:from>
        <xdr:to>
          <xdr:col>17</xdr:col>
          <xdr:colOff>2816679</xdr:colOff>
          <xdr:row>9</xdr:row>
          <xdr:rowOff>13608</xdr:rowOff>
        </xdr:to>
        <xdr:sp macro="" textlink="">
          <xdr:nvSpPr>
            <xdr:cNvPr id="10427" name="Check Box 187" hidden="1">
              <a:extLst>
                <a:ext uri="{63B3BB69-23CF-44E3-9099-C40C66FF867C}">
                  <a14:compatExt spid="_x0000_s1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Ontario Orchards Apple Salad (Smoked Niagara Apples, Apple Butter, Shoots, Yogurt, Dried Apple, Green lake Maple Dressing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58511</xdr:colOff>
          <xdr:row>8</xdr:row>
          <xdr:rowOff>499382</xdr:rowOff>
        </xdr:from>
        <xdr:to>
          <xdr:col>17</xdr:col>
          <xdr:colOff>2775857</xdr:colOff>
          <xdr:row>8</xdr:row>
          <xdr:rowOff>830035</xdr:rowOff>
        </xdr:to>
        <xdr:sp macro="" textlink="">
          <xdr:nvSpPr>
            <xdr:cNvPr id="10429" name="Check Box 189" hidden="1">
              <a:extLst>
                <a:ext uri="{63B3BB69-23CF-44E3-9099-C40C66FF867C}">
                  <a14:compatExt spid="_x0000_s1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 Caesar (Romaine Lettuce, Quail Egg, Anchovy, Parmesan Cracker, House Caesar Dressing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72118</xdr:colOff>
          <xdr:row>8</xdr:row>
          <xdr:rowOff>68036</xdr:rowOff>
        </xdr:from>
        <xdr:to>
          <xdr:col>17</xdr:col>
          <xdr:colOff>2871107</xdr:colOff>
          <xdr:row>8</xdr:row>
          <xdr:rowOff>530679</xdr:rowOff>
        </xdr:to>
        <xdr:sp macro="" textlink="">
          <xdr:nvSpPr>
            <xdr:cNvPr id="10430" name="Check Box 190" hidden="1">
              <a:extLst>
                <a:ext uri="{63B3BB69-23CF-44E3-9099-C40C66FF867C}">
                  <a14:compatExt spid="_x0000_s1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Patchwork Garden Greens (pickled squash, spiced nuts, cranberry, cider vinaigrette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35379</xdr:colOff>
          <xdr:row>10</xdr:row>
          <xdr:rowOff>43543</xdr:rowOff>
        </xdr:from>
        <xdr:to>
          <xdr:col>17</xdr:col>
          <xdr:colOff>2778579</xdr:colOff>
          <xdr:row>11</xdr:row>
          <xdr:rowOff>34017</xdr:rowOff>
        </xdr:to>
        <xdr:sp macro="" textlink="">
          <xdr:nvSpPr>
            <xdr:cNvPr id="10433" name="Check Box 193" hidden="1">
              <a:extLst>
                <a:ext uri="{63B3BB69-23CF-44E3-9099-C40C66FF867C}">
                  <a14:compatExt spid="_x0000_s1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Golden Onion &amp; Smoked Bacon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35378</xdr:colOff>
          <xdr:row>11</xdr:row>
          <xdr:rowOff>29935</xdr:rowOff>
        </xdr:from>
        <xdr:to>
          <xdr:col>17</xdr:col>
          <xdr:colOff>2778578</xdr:colOff>
          <xdr:row>12</xdr:row>
          <xdr:rowOff>20410</xdr:rowOff>
        </xdr:to>
        <xdr:sp macro="" textlink="">
          <xdr:nvSpPr>
            <xdr:cNvPr id="10434" name="Check Box 194" hidden="1">
              <a:extLst>
                <a:ext uri="{63B3BB69-23CF-44E3-9099-C40C66FF867C}">
                  <a14:compatExt spid="_x0000_s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Parsnip &amp; Orchard apple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51707</xdr:colOff>
          <xdr:row>12</xdr:row>
          <xdr:rowOff>28576</xdr:rowOff>
        </xdr:from>
        <xdr:to>
          <xdr:col>17</xdr:col>
          <xdr:colOff>2794907</xdr:colOff>
          <xdr:row>13</xdr:row>
          <xdr:rowOff>19051</xdr:rowOff>
        </xdr:to>
        <xdr:sp macro="" textlink="">
          <xdr:nvSpPr>
            <xdr:cNvPr id="10435" name="Check Box 195" hidden="1">
              <a:extLst>
                <a:ext uri="{63B3BB69-23CF-44E3-9099-C40C66FF867C}">
                  <a14:compatExt spid="_x0000_s1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Mushroom Puree</a:t>
              </a:r>
            </a:p>
          </xdr:txBody>
        </xdr:sp>
        <xdr:clientData/>
      </xdr:twoCellAnchor>
    </mc:Choice>
    <mc:Fallback/>
  </mc:AlternateContent>
  <mc:AlternateContent xmlns:mc="http://schemas.openxmlformats.org/markup-compatibility/2006">
    <mc:Choice xmlns:a14="http://schemas.microsoft.com/office/drawing/2010/main" Requires="a14">
      <xdr:oneCellAnchor>
        <xdr:from>
          <xdr:col>17</xdr:col>
          <xdr:colOff>171450</xdr:colOff>
          <xdr:row>31</xdr:row>
          <xdr:rowOff>257175</xdr:rowOff>
        </xdr:from>
        <xdr:ext cx="704850" cy="234043"/>
        <xdr:sp macro="" textlink="">
          <xdr:nvSpPr>
            <xdr:cNvPr id="10440" name="Check Box 200"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   8  Slices</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1390650</xdr:colOff>
          <xdr:row>31</xdr:row>
          <xdr:rowOff>257175</xdr:rowOff>
        </xdr:from>
        <xdr:ext cx="704850" cy="234043"/>
        <xdr:sp macro="" textlink="">
          <xdr:nvSpPr>
            <xdr:cNvPr id="10441" name="Check Box 201" descr="12  Slices" hidden="1">
              <a:extLst>
                <a:ext uri="{63B3BB69-23CF-44E3-9099-C40C66FF867C}">
                  <a14:compatExt spid="_x0000_s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   12  Slices</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238125</xdr:colOff>
      <xdr:row>2</xdr:row>
      <xdr:rowOff>38100</xdr:rowOff>
    </xdr:from>
    <xdr:to>
      <xdr:col>6</xdr:col>
      <xdr:colOff>0</xdr:colOff>
      <xdr:row>2</xdr:row>
      <xdr:rowOff>171450</xdr:rowOff>
    </xdr:to>
    <xdr:sp macro="" textlink="">
      <xdr:nvSpPr>
        <xdr:cNvPr id="14367" name="AutoShape 4"/>
        <xdr:cNvSpPr>
          <a:spLocks noChangeArrowheads="1"/>
        </xdr:cNvSpPr>
      </xdr:nvSpPr>
      <xdr:spPr bwMode="auto">
        <a:xfrm rot="10636301">
          <a:off x="2762250" y="657225"/>
          <a:ext cx="295275" cy="133350"/>
        </a:xfrm>
        <a:prstGeom prst="curvedUpArrow">
          <a:avLst>
            <a:gd name="adj1" fmla="val 62513"/>
            <a:gd name="adj2" fmla="val 106798"/>
            <a:gd name="adj3" fmla="val 32514"/>
          </a:avLst>
        </a:prstGeom>
        <a:solidFill>
          <a:srgbClr val="FF0000"/>
        </a:solidFill>
        <a:ln w="9525">
          <a:solidFill>
            <a:srgbClr val="000000"/>
          </a:solidFill>
          <a:miter lim="800000"/>
          <a:headEnd/>
          <a:tailEnd/>
        </a:ln>
      </xdr:spPr>
    </xdr:sp>
    <xdr:clientData/>
  </xdr:twoCellAnchor>
  <xdr:twoCellAnchor>
    <xdr:from>
      <xdr:col>12</xdr:col>
      <xdr:colOff>123825</xdr:colOff>
      <xdr:row>2</xdr:row>
      <xdr:rowOff>28575</xdr:rowOff>
    </xdr:from>
    <xdr:to>
      <xdr:col>13</xdr:col>
      <xdr:colOff>228600</xdr:colOff>
      <xdr:row>2</xdr:row>
      <xdr:rowOff>161925</xdr:rowOff>
    </xdr:to>
    <xdr:sp macro="" textlink="">
      <xdr:nvSpPr>
        <xdr:cNvPr id="14368" name="AutoShape 5"/>
        <xdr:cNvSpPr>
          <a:spLocks noChangeArrowheads="1"/>
        </xdr:cNvSpPr>
      </xdr:nvSpPr>
      <xdr:spPr bwMode="auto">
        <a:xfrm rot="10636301">
          <a:off x="5495925" y="647700"/>
          <a:ext cx="638175" cy="133350"/>
        </a:xfrm>
        <a:prstGeom prst="curvedUpArrow">
          <a:avLst>
            <a:gd name="adj1" fmla="val 135108"/>
            <a:gd name="adj2" fmla="val 230822"/>
            <a:gd name="adj3" fmla="val 33333"/>
          </a:avLst>
        </a:prstGeom>
        <a:solidFill>
          <a:srgbClr val="FF0000"/>
        </a:solidFill>
        <a:ln w="9525">
          <a:solidFill>
            <a:srgbClr val="000000"/>
          </a:solidFill>
          <a:miter lim="800000"/>
          <a:headEnd/>
          <a:tailEnd/>
        </a:ln>
      </xdr:spPr>
    </xdr:sp>
    <xdr:clientData/>
  </xdr:twoCellAnchor>
  <xdr:twoCellAnchor>
    <xdr:from>
      <xdr:col>20</xdr:col>
      <xdr:colOff>180975</xdr:colOff>
      <xdr:row>2</xdr:row>
      <xdr:rowOff>28575</xdr:rowOff>
    </xdr:from>
    <xdr:to>
      <xdr:col>21</xdr:col>
      <xdr:colOff>285750</xdr:colOff>
      <xdr:row>2</xdr:row>
      <xdr:rowOff>161925</xdr:rowOff>
    </xdr:to>
    <xdr:sp macro="" textlink="">
      <xdr:nvSpPr>
        <xdr:cNvPr id="14369" name="AutoShape 6"/>
        <xdr:cNvSpPr>
          <a:spLocks noChangeArrowheads="1"/>
        </xdr:cNvSpPr>
      </xdr:nvSpPr>
      <xdr:spPr bwMode="auto">
        <a:xfrm rot="10636301">
          <a:off x="8886825" y="647700"/>
          <a:ext cx="742950" cy="133350"/>
        </a:xfrm>
        <a:prstGeom prst="curvedUpArrow">
          <a:avLst>
            <a:gd name="adj1" fmla="val 157290"/>
            <a:gd name="adj2" fmla="val 268718"/>
            <a:gd name="adj3" fmla="val 33333"/>
          </a:avLst>
        </a:prstGeom>
        <a:solidFill>
          <a:srgbClr val="FF0000"/>
        </a:solidFill>
        <a:ln w="9525">
          <a:solidFill>
            <a:srgbClr val="000000"/>
          </a:solidFill>
          <a:miter lim="800000"/>
          <a:headEnd/>
          <a:tailEnd/>
        </a:ln>
      </xdr:spPr>
    </xdr:sp>
    <xdr:clientData/>
  </xdr:twoCellAnchor>
  <xdr:twoCellAnchor>
    <xdr:from>
      <xdr:col>0</xdr:col>
      <xdr:colOff>323850</xdr:colOff>
      <xdr:row>0</xdr:row>
      <xdr:rowOff>171450</xdr:rowOff>
    </xdr:from>
    <xdr:to>
      <xdr:col>3</xdr:col>
      <xdr:colOff>742950</xdr:colOff>
      <xdr:row>1</xdr:row>
      <xdr:rowOff>390525</xdr:rowOff>
    </xdr:to>
    <xdr:pic>
      <xdr:nvPicPr>
        <xdr:cNvPr id="14370" name="Picture 173" descr="cfc logo"/>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5031" t="12000" r="2846" b="6667"/>
        <a:stretch>
          <a:fillRect/>
        </a:stretch>
      </xdr:blipFill>
      <xdr:spPr bwMode="auto">
        <a:xfrm>
          <a:off x="323850" y="171450"/>
          <a:ext cx="20669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17</xdr:row>
      <xdr:rowOff>9525</xdr:rowOff>
    </xdr:from>
    <xdr:to>
      <xdr:col>2</xdr:col>
      <xdr:colOff>133350</xdr:colOff>
      <xdr:row>18</xdr:row>
      <xdr:rowOff>19050</xdr:rowOff>
    </xdr:to>
    <xdr:sp macro="" textlink="">
      <xdr:nvSpPr>
        <xdr:cNvPr id="1198" name="Rectangle 174"/>
        <xdr:cNvSpPr>
          <a:spLocks noChangeArrowheads="1"/>
        </xdr:cNvSpPr>
      </xdr:nvSpPr>
      <xdr:spPr bwMode="auto">
        <a:xfrm>
          <a:off x="85725" y="3400425"/>
          <a:ext cx="1133475"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1" i="1" u="sng" strike="noStrike" baseline="0">
              <a:solidFill>
                <a:srgbClr val="000000"/>
              </a:solidFill>
              <a:latin typeface="Arial"/>
              <a:cs typeface="Arial"/>
            </a:rPr>
            <a:t>Meeting Room:</a:t>
          </a:r>
        </a:p>
      </xdr:txBody>
    </xdr:sp>
    <xdr:clientData/>
  </xdr:twoCellAnchor>
  <xdr:twoCellAnchor>
    <xdr:from>
      <xdr:col>2</xdr:col>
      <xdr:colOff>57150</xdr:colOff>
      <xdr:row>8</xdr:row>
      <xdr:rowOff>9525</xdr:rowOff>
    </xdr:from>
    <xdr:to>
      <xdr:col>3</xdr:col>
      <xdr:colOff>85725</xdr:colOff>
      <xdr:row>8</xdr:row>
      <xdr:rowOff>114300</xdr:rowOff>
    </xdr:to>
    <xdr:sp macro="" textlink="">
      <xdr:nvSpPr>
        <xdr:cNvPr id="1199" name="Rectangle 175"/>
        <xdr:cNvSpPr>
          <a:spLocks noChangeArrowheads="1"/>
        </xdr:cNvSpPr>
      </xdr:nvSpPr>
      <xdr:spPr bwMode="auto">
        <a:xfrm>
          <a:off x="1143000" y="1685925"/>
          <a:ext cx="542925" cy="1047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Arial"/>
              <a:cs typeface="Arial"/>
            </a:rPr>
            <a:t>Tower 1</a:t>
          </a:r>
        </a:p>
      </xdr:txBody>
    </xdr:sp>
    <xdr:clientData/>
  </xdr:twoCellAnchor>
  <xdr:twoCellAnchor>
    <xdr:from>
      <xdr:col>2</xdr:col>
      <xdr:colOff>57150</xdr:colOff>
      <xdr:row>9</xdr:row>
      <xdr:rowOff>28575</xdr:rowOff>
    </xdr:from>
    <xdr:to>
      <xdr:col>3</xdr:col>
      <xdr:colOff>85725</xdr:colOff>
      <xdr:row>9</xdr:row>
      <xdr:rowOff>133350</xdr:rowOff>
    </xdr:to>
    <xdr:sp macro="" textlink="">
      <xdr:nvSpPr>
        <xdr:cNvPr id="1200" name="Rectangle 176"/>
        <xdr:cNvSpPr>
          <a:spLocks noChangeArrowheads="1"/>
        </xdr:cNvSpPr>
      </xdr:nvSpPr>
      <xdr:spPr bwMode="auto">
        <a:xfrm>
          <a:off x="1143000" y="1895475"/>
          <a:ext cx="542925" cy="1047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Arial"/>
              <a:cs typeface="Arial"/>
            </a:rPr>
            <a:t>Tower 2</a:t>
          </a:r>
        </a:p>
      </xdr:txBody>
    </xdr:sp>
    <xdr:clientData/>
  </xdr:twoCellAnchor>
  <xdr:twoCellAnchor>
    <xdr:from>
      <xdr:col>2</xdr:col>
      <xdr:colOff>57150</xdr:colOff>
      <xdr:row>10</xdr:row>
      <xdr:rowOff>57150</xdr:rowOff>
    </xdr:from>
    <xdr:to>
      <xdr:col>3</xdr:col>
      <xdr:colOff>85725</xdr:colOff>
      <xdr:row>10</xdr:row>
      <xdr:rowOff>161925</xdr:rowOff>
    </xdr:to>
    <xdr:sp macro="" textlink="">
      <xdr:nvSpPr>
        <xdr:cNvPr id="1201" name="Rectangle 177"/>
        <xdr:cNvSpPr>
          <a:spLocks noChangeArrowheads="1"/>
        </xdr:cNvSpPr>
      </xdr:nvSpPr>
      <xdr:spPr bwMode="auto">
        <a:xfrm>
          <a:off x="1143000" y="2114550"/>
          <a:ext cx="542925" cy="1047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Link</a:t>
          </a:r>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5</xdr:row>
          <xdr:rowOff>0</xdr:rowOff>
        </xdr:from>
        <xdr:to>
          <xdr:col>21</xdr:col>
          <xdr:colOff>57150</xdr:colOff>
          <xdr:row>6</xdr:row>
          <xdr:rowOff>19050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Pepperoni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4</xdr:row>
          <xdr:rowOff>180975</xdr:rowOff>
        </xdr:from>
        <xdr:to>
          <xdr:col>22</xdr:col>
          <xdr:colOff>333375</xdr:colOff>
          <xdr:row>6</xdr:row>
          <xdr:rowOff>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Hawaiian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428625</xdr:colOff>
          <xdr:row>5</xdr:row>
          <xdr:rowOff>0</xdr:rowOff>
        </xdr:from>
        <xdr:to>
          <xdr:col>24</xdr:col>
          <xdr:colOff>323850</xdr:colOff>
          <xdr:row>6</xdr:row>
          <xdr:rowOff>19050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X-treme Cheese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4</xdr:row>
          <xdr:rowOff>180975</xdr:rowOff>
        </xdr:from>
        <xdr:to>
          <xdr:col>25</xdr:col>
          <xdr:colOff>419100</xdr:colOff>
          <xdr:row>6</xdr:row>
          <xdr:rowOff>9525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Vegetarian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xdr:row>
          <xdr:rowOff>0</xdr:rowOff>
        </xdr:from>
        <xdr:to>
          <xdr:col>21</xdr:col>
          <xdr:colOff>0</xdr:colOff>
          <xdr:row>8</xdr:row>
          <xdr:rowOff>19050</xdr:rowOff>
        </xdr:to>
        <xdr:sp macro="" textlink="">
          <xdr:nvSpPr>
            <xdr:cNvPr id="14349" name="Check Box 13" hidden="1">
              <a:extLst>
                <a:ext uri="{63B3BB69-23CF-44E3-9099-C40C66FF867C}">
                  <a14:compatExt spid="_x0000_s1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Canadian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7</xdr:row>
          <xdr:rowOff>0</xdr:rowOff>
        </xdr:from>
        <xdr:to>
          <xdr:col>22</xdr:col>
          <xdr:colOff>390525</xdr:colOff>
          <xdr:row>8</xdr:row>
          <xdr:rowOff>19050</xdr:rowOff>
        </xdr:to>
        <xdr:sp macro="" textlink="">
          <xdr:nvSpPr>
            <xdr:cNvPr id="14350" name="Check Box 14" hidden="1">
              <a:extLst>
                <a:ext uri="{63B3BB69-23CF-44E3-9099-C40C66FF867C}">
                  <a14:compatExt spid="_x0000_s1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BBQ Chicken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7</xdr:row>
          <xdr:rowOff>0</xdr:rowOff>
        </xdr:from>
        <xdr:to>
          <xdr:col>24</xdr:col>
          <xdr:colOff>285750</xdr:colOff>
          <xdr:row>8</xdr:row>
          <xdr:rowOff>19050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Meat Explosion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7</xdr:row>
          <xdr:rowOff>0</xdr:rowOff>
        </xdr:from>
        <xdr:to>
          <xdr:col>25</xdr:col>
          <xdr:colOff>476250</xdr:colOff>
          <xdr:row>8</xdr:row>
          <xdr:rowOff>19050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Mediterranean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0</xdr:rowOff>
        </xdr:from>
        <xdr:to>
          <xdr:col>14</xdr:col>
          <xdr:colOff>381000</xdr:colOff>
          <xdr:row>20</xdr:row>
          <xdr:rowOff>19050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Potato Salad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180975</xdr:rowOff>
        </xdr:from>
        <xdr:to>
          <xdr:col>14</xdr:col>
          <xdr:colOff>352425</xdr:colOff>
          <xdr:row>20</xdr:row>
          <xdr:rowOff>200025</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Caesar Salad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0</xdr:rowOff>
        </xdr:from>
        <xdr:to>
          <xdr:col>13</xdr:col>
          <xdr:colOff>485775</xdr:colOff>
          <xdr:row>22</xdr:row>
          <xdr:rowOff>19050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Pasta Primavera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171450</xdr:rowOff>
        </xdr:from>
        <xdr:to>
          <xdr:col>13</xdr:col>
          <xdr:colOff>352425</xdr:colOff>
          <xdr:row>22</xdr:row>
          <xdr:rowOff>190500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Market Greens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142875</xdr:rowOff>
        </xdr:from>
        <xdr:to>
          <xdr:col>14</xdr:col>
          <xdr:colOff>371475</xdr:colOff>
          <xdr:row>23</xdr:row>
          <xdr:rowOff>152400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Tossed Salad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152400</xdr:rowOff>
        </xdr:from>
        <xdr:to>
          <xdr:col>14</xdr:col>
          <xdr:colOff>438150</xdr:colOff>
          <xdr:row>24</xdr:row>
          <xdr:rowOff>161925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Mediterranean Greens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180975</xdr:rowOff>
        </xdr:from>
        <xdr:to>
          <xdr:col>17</xdr:col>
          <xdr:colOff>361950</xdr:colOff>
          <xdr:row>20</xdr:row>
          <xdr:rowOff>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Premium Greek Salad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0</xdr:rowOff>
        </xdr:from>
        <xdr:to>
          <xdr:col>17</xdr:col>
          <xdr:colOff>466725</xdr:colOff>
          <xdr:row>21</xdr:row>
          <xdr:rowOff>9525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Chicken &amp; Toasted Cashew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571500</xdr:colOff>
          <xdr:row>20</xdr:row>
          <xdr:rowOff>171450</xdr:rowOff>
        </xdr:from>
        <xdr:to>
          <xdr:col>17</xdr:col>
          <xdr:colOff>333375</xdr:colOff>
          <xdr:row>21</xdr:row>
          <xdr:rowOff>180975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Tomato &amp; Bocconcini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161925</xdr:rowOff>
        </xdr:from>
        <xdr:to>
          <xdr:col>17</xdr:col>
          <xdr:colOff>409575</xdr:colOff>
          <xdr:row>22</xdr:row>
          <xdr:rowOff>180975</xdr:rowOff>
        </xdr:to>
        <xdr:sp macro="" textlink="">
          <xdr:nvSpPr>
            <xdr:cNvPr id="14362" name="Check Box 26" hidden="1">
              <a:extLst>
                <a:ext uri="{63B3BB69-23CF-44E3-9099-C40C66FF867C}">
                  <a14:compatExt spid="_x0000_s1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Sunshine Spinach and Feta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161925</xdr:rowOff>
        </xdr:from>
        <xdr:to>
          <xdr:col>2</xdr:col>
          <xdr:colOff>428625</xdr:colOff>
          <xdr:row>16</xdr:row>
          <xdr:rowOff>142875</xdr:rowOff>
        </xdr:to>
        <xdr:sp macro="" textlink="">
          <xdr:nvSpPr>
            <xdr:cNvPr id="14363" name="Check Box 27" hidden="1">
              <a:extLst>
                <a:ext uri="{63B3BB69-23CF-44E3-9099-C40C66FF867C}">
                  <a14:compatExt spid="_x0000_s1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171450</xdr:rowOff>
        </xdr:from>
        <xdr:to>
          <xdr:col>3</xdr:col>
          <xdr:colOff>485775</xdr:colOff>
          <xdr:row>16</xdr:row>
          <xdr:rowOff>152400</xdr:rowOff>
        </xdr:to>
        <xdr:sp macro="" textlink="">
          <xdr:nvSpPr>
            <xdr:cNvPr id="14364" name="Check Box 28" hidden="1">
              <a:extLst>
                <a:ext uri="{63B3BB69-23CF-44E3-9099-C40C66FF867C}">
                  <a14:compatExt spid="_x0000_s1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161925</xdr:rowOff>
        </xdr:from>
        <xdr:to>
          <xdr:col>2</xdr:col>
          <xdr:colOff>428625</xdr:colOff>
          <xdr:row>20</xdr:row>
          <xdr:rowOff>180975</xdr:rowOff>
        </xdr:to>
        <xdr:sp macro="" textlink="">
          <xdr:nvSpPr>
            <xdr:cNvPr id="14365" name="Check Box 29" hidden="1">
              <a:extLst>
                <a:ext uri="{63B3BB69-23CF-44E3-9099-C40C66FF867C}">
                  <a14:compatExt spid="_x0000_s1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161925</xdr:rowOff>
        </xdr:from>
        <xdr:to>
          <xdr:col>3</xdr:col>
          <xdr:colOff>466725</xdr:colOff>
          <xdr:row>20</xdr:row>
          <xdr:rowOff>180975</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238125</xdr:colOff>
      <xdr:row>2</xdr:row>
      <xdr:rowOff>38100</xdr:rowOff>
    </xdr:from>
    <xdr:to>
      <xdr:col>6</xdr:col>
      <xdr:colOff>0</xdr:colOff>
      <xdr:row>2</xdr:row>
      <xdr:rowOff>171450</xdr:rowOff>
    </xdr:to>
    <xdr:sp macro="" textlink="">
      <xdr:nvSpPr>
        <xdr:cNvPr id="15391" name="AutoShape 4"/>
        <xdr:cNvSpPr>
          <a:spLocks noChangeArrowheads="1"/>
        </xdr:cNvSpPr>
      </xdr:nvSpPr>
      <xdr:spPr bwMode="auto">
        <a:xfrm rot="10636301">
          <a:off x="2762250" y="657225"/>
          <a:ext cx="295275" cy="133350"/>
        </a:xfrm>
        <a:prstGeom prst="curvedUpArrow">
          <a:avLst>
            <a:gd name="adj1" fmla="val 62513"/>
            <a:gd name="adj2" fmla="val 106798"/>
            <a:gd name="adj3" fmla="val 32514"/>
          </a:avLst>
        </a:prstGeom>
        <a:solidFill>
          <a:srgbClr val="FF0000"/>
        </a:solidFill>
        <a:ln w="9525">
          <a:solidFill>
            <a:srgbClr val="000000"/>
          </a:solidFill>
          <a:miter lim="800000"/>
          <a:headEnd/>
          <a:tailEnd/>
        </a:ln>
      </xdr:spPr>
    </xdr:sp>
    <xdr:clientData/>
  </xdr:twoCellAnchor>
  <xdr:twoCellAnchor>
    <xdr:from>
      <xdr:col>12</xdr:col>
      <xdr:colOff>123825</xdr:colOff>
      <xdr:row>2</xdr:row>
      <xdr:rowOff>28575</xdr:rowOff>
    </xdr:from>
    <xdr:to>
      <xdr:col>13</xdr:col>
      <xdr:colOff>228600</xdr:colOff>
      <xdr:row>2</xdr:row>
      <xdr:rowOff>161925</xdr:rowOff>
    </xdr:to>
    <xdr:sp macro="" textlink="">
      <xdr:nvSpPr>
        <xdr:cNvPr id="15392" name="AutoShape 5"/>
        <xdr:cNvSpPr>
          <a:spLocks noChangeArrowheads="1"/>
        </xdr:cNvSpPr>
      </xdr:nvSpPr>
      <xdr:spPr bwMode="auto">
        <a:xfrm rot="10636301">
          <a:off x="5495925" y="647700"/>
          <a:ext cx="638175" cy="133350"/>
        </a:xfrm>
        <a:prstGeom prst="curvedUpArrow">
          <a:avLst>
            <a:gd name="adj1" fmla="val 135108"/>
            <a:gd name="adj2" fmla="val 230822"/>
            <a:gd name="adj3" fmla="val 33333"/>
          </a:avLst>
        </a:prstGeom>
        <a:solidFill>
          <a:srgbClr val="FF0000"/>
        </a:solidFill>
        <a:ln w="9525">
          <a:solidFill>
            <a:srgbClr val="000000"/>
          </a:solidFill>
          <a:miter lim="800000"/>
          <a:headEnd/>
          <a:tailEnd/>
        </a:ln>
      </xdr:spPr>
    </xdr:sp>
    <xdr:clientData/>
  </xdr:twoCellAnchor>
  <xdr:twoCellAnchor>
    <xdr:from>
      <xdr:col>20</xdr:col>
      <xdr:colOff>180975</xdr:colOff>
      <xdr:row>2</xdr:row>
      <xdr:rowOff>28575</xdr:rowOff>
    </xdr:from>
    <xdr:to>
      <xdr:col>21</xdr:col>
      <xdr:colOff>285750</xdr:colOff>
      <xdr:row>2</xdr:row>
      <xdr:rowOff>161925</xdr:rowOff>
    </xdr:to>
    <xdr:sp macro="" textlink="">
      <xdr:nvSpPr>
        <xdr:cNvPr id="15393" name="AutoShape 6"/>
        <xdr:cNvSpPr>
          <a:spLocks noChangeArrowheads="1"/>
        </xdr:cNvSpPr>
      </xdr:nvSpPr>
      <xdr:spPr bwMode="auto">
        <a:xfrm rot="10636301">
          <a:off x="8886825" y="647700"/>
          <a:ext cx="742950" cy="133350"/>
        </a:xfrm>
        <a:prstGeom prst="curvedUpArrow">
          <a:avLst>
            <a:gd name="adj1" fmla="val 157290"/>
            <a:gd name="adj2" fmla="val 268718"/>
            <a:gd name="adj3" fmla="val 33333"/>
          </a:avLst>
        </a:prstGeom>
        <a:solidFill>
          <a:srgbClr val="FF0000"/>
        </a:solidFill>
        <a:ln w="9525">
          <a:solidFill>
            <a:srgbClr val="000000"/>
          </a:solidFill>
          <a:miter lim="800000"/>
          <a:headEnd/>
          <a:tailEnd/>
        </a:ln>
      </xdr:spPr>
    </xdr:sp>
    <xdr:clientData/>
  </xdr:twoCellAnchor>
  <xdr:twoCellAnchor>
    <xdr:from>
      <xdr:col>0</xdr:col>
      <xdr:colOff>323850</xdr:colOff>
      <xdr:row>0</xdr:row>
      <xdr:rowOff>171450</xdr:rowOff>
    </xdr:from>
    <xdr:to>
      <xdr:col>3</xdr:col>
      <xdr:colOff>742950</xdr:colOff>
      <xdr:row>1</xdr:row>
      <xdr:rowOff>390525</xdr:rowOff>
    </xdr:to>
    <xdr:pic>
      <xdr:nvPicPr>
        <xdr:cNvPr id="15394" name="Picture 173" descr="cfc logo"/>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5031" t="12000" r="2846" b="6667"/>
        <a:stretch>
          <a:fillRect/>
        </a:stretch>
      </xdr:blipFill>
      <xdr:spPr bwMode="auto">
        <a:xfrm>
          <a:off x="323850" y="171450"/>
          <a:ext cx="20669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17</xdr:row>
      <xdr:rowOff>9525</xdr:rowOff>
    </xdr:from>
    <xdr:to>
      <xdr:col>2</xdr:col>
      <xdr:colOff>133350</xdr:colOff>
      <xdr:row>18</xdr:row>
      <xdr:rowOff>19050</xdr:rowOff>
    </xdr:to>
    <xdr:sp macro="" textlink="">
      <xdr:nvSpPr>
        <xdr:cNvPr id="1198" name="Rectangle 174"/>
        <xdr:cNvSpPr>
          <a:spLocks noChangeArrowheads="1"/>
        </xdr:cNvSpPr>
      </xdr:nvSpPr>
      <xdr:spPr bwMode="auto">
        <a:xfrm>
          <a:off x="85725" y="3400425"/>
          <a:ext cx="1133475"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1" i="1" u="sng" strike="noStrike" baseline="0">
              <a:solidFill>
                <a:srgbClr val="000000"/>
              </a:solidFill>
              <a:latin typeface="Arial"/>
              <a:cs typeface="Arial"/>
            </a:rPr>
            <a:t>Meeting Room:</a:t>
          </a:r>
        </a:p>
      </xdr:txBody>
    </xdr:sp>
    <xdr:clientData/>
  </xdr:twoCellAnchor>
  <xdr:twoCellAnchor>
    <xdr:from>
      <xdr:col>2</xdr:col>
      <xdr:colOff>57150</xdr:colOff>
      <xdr:row>8</xdr:row>
      <xdr:rowOff>9525</xdr:rowOff>
    </xdr:from>
    <xdr:to>
      <xdr:col>3</xdr:col>
      <xdr:colOff>85725</xdr:colOff>
      <xdr:row>8</xdr:row>
      <xdr:rowOff>114300</xdr:rowOff>
    </xdr:to>
    <xdr:sp macro="" textlink="">
      <xdr:nvSpPr>
        <xdr:cNvPr id="1199" name="Rectangle 175"/>
        <xdr:cNvSpPr>
          <a:spLocks noChangeArrowheads="1"/>
        </xdr:cNvSpPr>
      </xdr:nvSpPr>
      <xdr:spPr bwMode="auto">
        <a:xfrm>
          <a:off x="1143000" y="1685925"/>
          <a:ext cx="542925" cy="1047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Arial"/>
              <a:cs typeface="Arial"/>
            </a:rPr>
            <a:t>Tower 1</a:t>
          </a:r>
        </a:p>
      </xdr:txBody>
    </xdr:sp>
    <xdr:clientData/>
  </xdr:twoCellAnchor>
  <xdr:twoCellAnchor>
    <xdr:from>
      <xdr:col>2</xdr:col>
      <xdr:colOff>57150</xdr:colOff>
      <xdr:row>9</xdr:row>
      <xdr:rowOff>28575</xdr:rowOff>
    </xdr:from>
    <xdr:to>
      <xdr:col>3</xdr:col>
      <xdr:colOff>85725</xdr:colOff>
      <xdr:row>9</xdr:row>
      <xdr:rowOff>133350</xdr:rowOff>
    </xdr:to>
    <xdr:sp macro="" textlink="">
      <xdr:nvSpPr>
        <xdr:cNvPr id="1200" name="Rectangle 176"/>
        <xdr:cNvSpPr>
          <a:spLocks noChangeArrowheads="1"/>
        </xdr:cNvSpPr>
      </xdr:nvSpPr>
      <xdr:spPr bwMode="auto">
        <a:xfrm>
          <a:off x="1143000" y="1895475"/>
          <a:ext cx="542925" cy="1047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Arial"/>
              <a:cs typeface="Arial"/>
            </a:rPr>
            <a:t>Tower 2</a:t>
          </a:r>
        </a:p>
      </xdr:txBody>
    </xdr:sp>
    <xdr:clientData/>
  </xdr:twoCellAnchor>
  <xdr:twoCellAnchor>
    <xdr:from>
      <xdr:col>2</xdr:col>
      <xdr:colOff>57150</xdr:colOff>
      <xdr:row>10</xdr:row>
      <xdr:rowOff>57150</xdr:rowOff>
    </xdr:from>
    <xdr:to>
      <xdr:col>3</xdr:col>
      <xdr:colOff>85725</xdr:colOff>
      <xdr:row>10</xdr:row>
      <xdr:rowOff>161925</xdr:rowOff>
    </xdr:to>
    <xdr:sp macro="" textlink="">
      <xdr:nvSpPr>
        <xdr:cNvPr id="1201" name="Rectangle 177"/>
        <xdr:cNvSpPr>
          <a:spLocks noChangeArrowheads="1"/>
        </xdr:cNvSpPr>
      </xdr:nvSpPr>
      <xdr:spPr bwMode="auto">
        <a:xfrm>
          <a:off x="1143000" y="2114550"/>
          <a:ext cx="542925" cy="1047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Link</a:t>
          </a:r>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5</xdr:row>
          <xdr:rowOff>0</xdr:rowOff>
        </xdr:from>
        <xdr:to>
          <xdr:col>21</xdr:col>
          <xdr:colOff>57150</xdr:colOff>
          <xdr:row>6</xdr:row>
          <xdr:rowOff>19050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Pepperoni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4</xdr:row>
          <xdr:rowOff>180975</xdr:rowOff>
        </xdr:from>
        <xdr:to>
          <xdr:col>22</xdr:col>
          <xdr:colOff>333375</xdr:colOff>
          <xdr:row>6</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Hawaiian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428625</xdr:colOff>
          <xdr:row>5</xdr:row>
          <xdr:rowOff>0</xdr:rowOff>
        </xdr:from>
        <xdr:to>
          <xdr:col>24</xdr:col>
          <xdr:colOff>323850</xdr:colOff>
          <xdr:row>6</xdr:row>
          <xdr:rowOff>19050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X-treme Cheese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4</xdr:row>
          <xdr:rowOff>180975</xdr:rowOff>
        </xdr:from>
        <xdr:to>
          <xdr:col>25</xdr:col>
          <xdr:colOff>419100</xdr:colOff>
          <xdr:row>6</xdr:row>
          <xdr:rowOff>9525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Vegetarian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xdr:row>
          <xdr:rowOff>0</xdr:rowOff>
        </xdr:from>
        <xdr:to>
          <xdr:col>21</xdr:col>
          <xdr:colOff>0</xdr:colOff>
          <xdr:row>8</xdr:row>
          <xdr:rowOff>19050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Canadian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7</xdr:row>
          <xdr:rowOff>0</xdr:rowOff>
        </xdr:from>
        <xdr:to>
          <xdr:col>22</xdr:col>
          <xdr:colOff>390525</xdr:colOff>
          <xdr:row>8</xdr:row>
          <xdr:rowOff>19050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BBQ Chicken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7</xdr:row>
          <xdr:rowOff>0</xdr:rowOff>
        </xdr:from>
        <xdr:to>
          <xdr:col>24</xdr:col>
          <xdr:colOff>285750</xdr:colOff>
          <xdr:row>8</xdr:row>
          <xdr:rowOff>19050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Meat Explosion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7</xdr:row>
          <xdr:rowOff>0</xdr:rowOff>
        </xdr:from>
        <xdr:to>
          <xdr:col>25</xdr:col>
          <xdr:colOff>476250</xdr:colOff>
          <xdr:row>8</xdr:row>
          <xdr:rowOff>19050</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Mediterranean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0</xdr:rowOff>
        </xdr:from>
        <xdr:to>
          <xdr:col>14</xdr:col>
          <xdr:colOff>381000</xdr:colOff>
          <xdr:row>20</xdr:row>
          <xdr:rowOff>19050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Potato Salad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180975</xdr:rowOff>
        </xdr:from>
        <xdr:to>
          <xdr:col>14</xdr:col>
          <xdr:colOff>352425</xdr:colOff>
          <xdr:row>20</xdr:row>
          <xdr:rowOff>200025</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Caesar Salad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0</xdr:rowOff>
        </xdr:from>
        <xdr:to>
          <xdr:col>13</xdr:col>
          <xdr:colOff>485775</xdr:colOff>
          <xdr:row>22</xdr:row>
          <xdr:rowOff>19050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Pasta Primavera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171450</xdr:rowOff>
        </xdr:from>
        <xdr:to>
          <xdr:col>13</xdr:col>
          <xdr:colOff>352425</xdr:colOff>
          <xdr:row>22</xdr:row>
          <xdr:rowOff>190500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Market Greens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142875</xdr:rowOff>
        </xdr:from>
        <xdr:to>
          <xdr:col>14</xdr:col>
          <xdr:colOff>371475</xdr:colOff>
          <xdr:row>23</xdr:row>
          <xdr:rowOff>152400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Tossed Salad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152400</xdr:rowOff>
        </xdr:from>
        <xdr:to>
          <xdr:col>14</xdr:col>
          <xdr:colOff>438150</xdr:colOff>
          <xdr:row>24</xdr:row>
          <xdr:rowOff>161925</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Mediterranean Greens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180975</xdr:rowOff>
        </xdr:from>
        <xdr:to>
          <xdr:col>17</xdr:col>
          <xdr:colOff>361950</xdr:colOff>
          <xdr:row>20</xdr:row>
          <xdr:rowOff>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Premium Greek Salad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0</xdr:rowOff>
        </xdr:from>
        <xdr:to>
          <xdr:col>17</xdr:col>
          <xdr:colOff>466725</xdr:colOff>
          <xdr:row>21</xdr:row>
          <xdr:rowOff>9525</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Chicken &amp; Toasted Cashew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571500</xdr:colOff>
          <xdr:row>20</xdr:row>
          <xdr:rowOff>171450</xdr:rowOff>
        </xdr:from>
        <xdr:to>
          <xdr:col>17</xdr:col>
          <xdr:colOff>333375</xdr:colOff>
          <xdr:row>21</xdr:row>
          <xdr:rowOff>180975</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Tomato &amp; Bocconcini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161925</xdr:rowOff>
        </xdr:from>
        <xdr:to>
          <xdr:col>17</xdr:col>
          <xdr:colOff>409575</xdr:colOff>
          <xdr:row>22</xdr:row>
          <xdr:rowOff>180975</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Sunshine Spinach and Feta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161925</xdr:rowOff>
        </xdr:from>
        <xdr:to>
          <xdr:col>2</xdr:col>
          <xdr:colOff>428625</xdr:colOff>
          <xdr:row>16</xdr:row>
          <xdr:rowOff>142875</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171450</xdr:rowOff>
        </xdr:from>
        <xdr:to>
          <xdr:col>3</xdr:col>
          <xdr:colOff>485775</xdr:colOff>
          <xdr:row>16</xdr:row>
          <xdr:rowOff>152400</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161925</xdr:rowOff>
        </xdr:from>
        <xdr:to>
          <xdr:col>2</xdr:col>
          <xdr:colOff>428625</xdr:colOff>
          <xdr:row>20</xdr:row>
          <xdr:rowOff>180975</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161925</xdr:rowOff>
        </xdr:from>
        <xdr:to>
          <xdr:col>3</xdr:col>
          <xdr:colOff>466725</xdr:colOff>
          <xdr:row>20</xdr:row>
          <xdr:rowOff>180975</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238125</xdr:colOff>
      <xdr:row>2</xdr:row>
      <xdr:rowOff>38100</xdr:rowOff>
    </xdr:from>
    <xdr:to>
      <xdr:col>6</xdr:col>
      <xdr:colOff>0</xdr:colOff>
      <xdr:row>2</xdr:row>
      <xdr:rowOff>171450</xdr:rowOff>
    </xdr:to>
    <xdr:sp macro="" textlink="">
      <xdr:nvSpPr>
        <xdr:cNvPr id="16415" name="AutoShape 4"/>
        <xdr:cNvSpPr>
          <a:spLocks noChangeArrowheads="1"/>
        </xdr:cNvSpPr>
      </xdr:nvSpPr>
      <xdr:spPr bwMode="auto">
        <a:xfrm rot="10636301">
          <a:off x="2762250" y="657225"/>
          <a:ext cx="295275" cy="133350"/>
        </a:xfrm>
        <a:prstGeom prst="curvedUpArrow">
          <a:avLst>
            <a:gd name="adj1" fmla="val 62513"/>
            <a:gd name="adj2" fmla="val 106798"/>
            <a:gd name="adj3" fmla="val 32514"/>
          </a:avLst>
        </a:prstGeom>
        <a:solidFill>
          <a:srgbClr val="FF0000"/>
        </a:solidFill>
        <a:ln w="9525">
          <a:solidFill>
            <a:srgbClr val="000000"/>
          </a:solidFill>
          <a:miter lim="800000"/>
          <a:headEnd/>
          <a:tailEnd/>
        </a:ln>
      </xdr:spPr>
    </xdr:sp>
    <xdr:clientData/>
  </xdr:twoCellAnchor>
  <xdr:twoCellAnchor>
    <xdr:from>
      <xdr:col>12</xdr:col>
      <xdr:colOff>123825</xdr:colOff>
      <xdr:row>2</xdr:row>
      <xdr:rowOff>28575</xdr:rowOff>
    </xdr:from>
    <xdr:to>
      <xdr:col>13</xdr:col>
      <xdr:colOff>228600</xdr:colOff>
      <xdr:row>2</xdr:row>
      <xdr:rowOff>161925</xdr:rowOff>
    </xdr:to>
    <xdr:sp macro="" textlink="">
      <xdr:nvSpPr>
        <xdr:cNvPr id="16416" name="AutoShape 5"/>
        <xdr:cNvSpPr>
          <a:spLocks noChangeArrowheads="1"/>
        </xdr:cNvSpPr>
      </xdr:nvSpPr>
      <xdr:spPr bwMode="auto">
        <a:xfrm rot="10636301">
          <a:off x="5495925" y="647700"/>
          <a:ext cx="638175" cy="133350"/>
        </a:xfrm>
        <a:prstGeom prst="curvedUpArrow">
          <a:avLst>
            <a:gd name="adj1" fmla="val 135108"/>
            <a:gd name="adj2" fmla="val 230822"/>
            <a:gd name="adj3" fmla="val 33333"/>
          </a:avLst>
        </a:prstGeom>
        <a:solidFill>
          <a:srgbClr val="FF0000"/>
        </a:solidFill>
        <a:ln w="9525">
          <a:solidFill>
            <a:srgbClr val="000000"/>
          </a:solidFill>
          <a:miter lim="800000"/>
          <a:headEnd/>
          <a:tailEnd/>
        </a:ln>
      </xdr:spPr>
    </xdr:sp>
    <xdr:clientData/>
  </xdr:twoCellAnchor>
  <xdr:twoCellAnchor>
    <xdr:from>
      <xdr:col>20</xdr:col>
      <xdr:colOff>180975</xdr:colOff>
      <xdr:row>2</xdr:row>
      <xdr:rowOff>28575</xdr:rowOff>
    </xdr:from>
    <xdr:to>
      <xdr:col>21</xdr:col>
      <xdr:colOff>285750</xdr:colOff>
      <xdr:row>2</xdr:row>
      <xdr:rowOff>161925</xdr:rowOff>
    </xdr:to>
    <xdr:sp macro="" textlink="">
      <xdr:nvSpPr>
        <xdr:cNvPr id="16417" name="AutoShape 6"/>
        <xdr:cNvSpPr>
          <a:spLocks noChangeArrowheads="1"/>
        </xdr:cNvSpPr>
      </xdr:nvSpPr>
      <xdr:spPr bwMode="auto">
        <a:xfrm rot="10636301">
          <a:off x="8886825" y="647700"/>
          <a:ext cx="742950" cy="133350"/>
        </a:xfrm>
        <a:prstGeom prst="curvedUpArrow">
          <a:avLst>
            <a:gd name="adj1" fmla="val 157290"/>
            <a:gd name="adj2" fmla="val 268718"/>
            <a:gd name="adj3" fmla="val 33333"/>
          </a:avLst>
        </a:prstGeom>
        <a:solidFill>
          <a:srgbClr val="FF0000"/>
        </a:solidFill>
        <a:ln w="9525">
          <a:solidFill>
            <a:srgbClr val="000000"/>
          </a:solidFill>
          <a:miter lim="800000"/>
          <a:headEnd/>
          <a:tailEnd/>
        </a:ln>
      </xdr:spPr>
    </xdr:sp>
    <xdr:clientData/>
  </xdr:twoCellAnchor>
  <xdr:twoCellAnchor>
    <xdr:from>
      <xdr:col>0</xdr:col>
      <xdr:colOff>323850</xdr:colOff>
      <xdr:row>0</xdr:row>
      <xdr:rowOff>171450</xdr:rowOff>
    </xdr:from>
    <xdr:to>
      <xdr:col>3</xdr:col>
      <xdr:colOff>742950</xdr:colOff>
      <xdr:row>1</xdr:row>
      <xdr:rowOff>390525</xdr:rowOff>
    </xdr:to>
    <xdr:pic>
      <xdr:nvPicPr>
        <xdr:cNvPr id="16418" name="Picture 173" descr="cfc logo"/>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5031" t="12000" r="2846" b="6667"/>
        <a:stretch>
          <a:fillRect/>
        </a:stretch>
      </xdr:blipFill>
      <xdr:spPr bwMode="auto">
        <a:xfrm>
          <a:off x="323850" y="171450"/>
          <a:ext cx="20669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17</xdr:row>
      <xdr:rowOff>9525</xdr:rowOff>
    </xdr:from>
    <xdr:to>
      <xdr:col>2</xdr:col>
      <xdr:colOff>133350</xdr:colOff>
      <xdr:row>18</xdr:row>
      <xdr:rowOff>19050</xdr:rowOff>
    </xdr:to>
    <xdr:sp macro="" textlink="">
      <xdr:nvSpPr>
        <xdr:cNvPr id="1198" name="Rectangle 174"/>
        <xdr:cNvSpPr>
          <a:spLocks noChangeArrowheads="1"/>
        </xdr:cNvSpPr>
      </xdr:nvSpPr>
      <xdr:spPr bwMode="auto">
        <a:xfrm>
          <a:off x="85725" y="3400425"/>
          <a:ext cx="1133475"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1" i="1" u="sng" strike="noStrike" baseline="0">
              <a:solidFill>
                <a:srgbClr val="000000"/>
              </a:solidFill>
              <a:latin typeface="Arial"/>
              <a:cs typeface="Arial"/>
            </a:rPr>
            <a:t>Meeting Room:</a:t>
          </a:r>
        </a:p>
      </xdr:txBody>
    </xdr:sp>
    <xdr:clientData/>
  </xdr:twoCellAnchor>
  <xdr:twoCellAnchor>
    <xdr:from>
      <xdr:col>2</xdr:col>
      <xdr:colOff>57150</xdr:colOff>
      <xdr:row>8</xdr:row>
      <xdr:rowOff>9525</xdr:rowOff>
    </xdr:from>
    <xdr:to>
      <xdr:col>3</xdr:col>
      <xdr:colOff>85725</xdr:colOff>
      <xdr:row>8</xdr:row>
      <xdr:rowOff>114300</xdr:rowOff>
    </xdr:to>
    <xdr:sp macro="" textlink="">
      <xdr:nvSpPr>
        <xdr:cNvPr id="1199" name="Rectangle 175"/>
        <xdr:cNvSpPr>
          <a:spLocks noChangeArrowheads="1"/>
        </xdr:cNvSpPr>
      </xdr:nvSpPr>
      <xdr:spPr bwMode="auto">
        <a:xfrm>
          <a:off x="1143000" y="1685925"/>
          <a:ext cx="542925" cy="1047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Arial"/>
              <a:cs typeface="Arial"/>
            </a:rPr>
            <a:t>Tower 1</a:t>
          </a:r>
        </a:p>
      </xdr:txBody>
    </xdr:sp>
    <xdr:clientData/>
  </xdr:twoCellAnchor>
  <xdr:twoCellAnchor>
    <xdr:from>
      <xdr:col>2</xdr:col>
      <xdr:colOff>57150</xdr:colOff>
      <xdr:row>9</xdr:row>
      <xdr:rowOff>28575</xdr:rowOff>
    </xdr:from>
    <xdr:to>
      <xdr:col>3</xdr:col>
      <xdr:colOff>85725</xdr:colOff>
      <xdr:row>9</xdr:row>
      <xdr:rowOff>133350</xdr:rowOff>
    </xdr:to>
    <xdr:sp macro="" textlink="">
      <xdr:nvSpPr>
        <xdr:cNvPr id="1200" name="Rectangle 176"/>
        <xdr:cNvSpPr>
          <a:spLocks noChangeArrowheads="1"/>
        </xdr:cNvSpPr>
      </xdr:nvSpPr>
      <xdr:spPr bwMode="auto">
        <a:xfrm>
          <a:off x="1143000" y="1895475"/>
          <a:ext cx="542925" cy="1047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600" b="0" i="0" u="none" strike="noStrike" baseline="0">
              <a:solidFill>
                <a:srgbClr val="000000"/>
              </a:solidFill>
              <a:latin typeface="Arial"/>
              <a:cs typeface="Arial"/>
            </a:rPr>
            <a:t>Tower 2</a:t>
          </a:r>
        </a:p>
      </xdr:txBody>
    </xdr:sp>
    <xdr:clientData/>
  </xdr:twoCellAnchor>
  <xdr:twoCellAnchor>
    <xdr:from>
      <xdr:col>2</xdr:col>
      <xdr:colOff>57150</xdr:colOff>
      <xdr:row>10</xdr:row>
      <xdr:rowOff>57150</xdr:rowOff>
    </xdr:from>
    <xdr:to>
      <xdr:col>3</xdr:col>
      <xdr:colOff>85725</xdr:colOff>
      <xdr:row>10</xdr:row>
      <xdr:rowOff>161925</xdr:rowOff>
    </xdr:to>
    <xdr:sp macro="" textlink="">
      <xdr:nvSpPr>
        <xdr:cNvPr id="1201" name="Rectangle 177"/>
        <xdr:cNvSpPr>
          <a:spLocks noChangeArrowheads="1"/>
        </xdr:cNvSpPr>
      </xdr:nvSpPr>
      <xdr:spPr bwMode="auto">
        <a:xfrm>
          <a:off x="1143000" y="2114550"/>
          <a:ext cx="542925" cy="1047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Link</a:t>
          </a:r>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5</xdr:row>
          <xdr:rowOff>0</xdr:rowOff>
        </xdr:from>
        <xdr:to>
          <xdr:col>21</xdr:col>
          <xdr:colOff>57150</xdr:colOff>
          <xdr:row>6</xdr:row>
          <xdr:rowOff>19050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Pepperoni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4</xdr:row>
          <xdr:rowOff>180975</xdr:rowOff>
        </xdr:from>
        <xdr:to>
          <xdr:col>22</xdr:col>
          <xdr:colOff>333375</xdr:colOff>
          <xdr:row>6</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Hawaiian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428625</xdr:colOff>
          <xdr:row>5</xdr:row>
          <xdr:rowOff>0</xdr:rowOff>
        </xdr:from>
        <xdr:to>
          <xdr:col>24</xdr:col>
          <xdr:colOff>323850</xdr:colOff>
          <xdr:row>6</xdr:row>
          <xdr:rowOff>19050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X-treme Cheese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247650</xdr:colOff>
          <xdr:row>4</xdr:row>
          <xdr:rowOff>180975</xdr:rowOff>
        </xdr:from>
        <xdr:to>
          <xdr:col>25</xdr:col>
          <xdr:colOff>419100</xdr:colOff>
          <xdr:row>6</xdr:row>
          <xdr:rowOff>9525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Vegetarian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xdr:row>
          <xdr:rowOff>0</xdr:rowOff>
        </xdr:from>
        <xdr:to>
          <xdr:col>21</xdr:col>
          <xdr:colOff>0</xdr:colOff>
          <xdr:row>8</xdr:row>
          <xdr:rowOff>19050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Canadian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7</xdr:row>
          <xdr:rowOff>0</xdr:rowOff>
        </xdr:from>
        <xdr:to>
          <xdr:col>22</xdr:col>
          <xdr:colOff>390525</xdr:colOff>
          <xdr:row>8</xdr:row>
          <xdr:rowOff>19050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BBQ Chicken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438150</xdr:colOff>
          <xdr:row>7</xdr:row>
          <xdr:rowOff>0</xdr:rowOff>
        </xdr:from>
        <xdr:to>
          <xdr:col>24</xdr:col>
          <xdr:colOff>285750</xdr:colOff>
          <xdr:row>8</xdr:row>
          <xdr:rowOff>19050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Meat Explosion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7</xdr:row>
          <xdr:rowOff>0</xdr:rowOff>
        </xdr:from>
        <xdr:to>
          <xdr:col>25</xdr:col>
          <xdr:colOff>476250</xdr:colOff>
          <xdr:row>8</xdr:row>
          <xdr:rowOff>19050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Mediterranean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0</xdr:rowOff>
        </xdr:from>
        <xdr:to>
          <xdr:col>14</xdr:col>
          <xdr:colOff>381000</xdr:colOff>
          <xdr:row>20</xdr:row>
          <xdr:rowOff>19050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Potato Salad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180975</xdr:rowOff>
        </xdr:from>
        <xdr:to>
          <xdr:col>14</xdr:col>
          <xdr:colOff>352425</xdr:colOff>
          <xdr:row>20</xdr:row>
          <xdr:rowOff>200025</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Caesar Salad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0</xdr:rowOff>
        </xdr:from>
        <xdr:to>
          <xdr:col>13</xdr:col>
          <xdr:colOff>485775</xdr:colOff>
          <xdr:row>22</xdr:row>
          <xdr:rowOff>19050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Pasta Primavera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171450</xdr:rowOff>
        </xdr:from>
        <xdr:to>
          <xdr:col>13</xdr:col>
          <xdr:colOff>352425</xdr:colOff>
          <xdr:row>22</xdr:row>
          <xdr:rowOff>190500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Market Greens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142875</xdr:rowOff>
        </xdr:from>
        <xdr:to>
          <xdr:col>14</xdr:col>
          <xdr:colOff>371475</xdr:colOff>
          <xdr:row>23</xdr:row>
          <xdr:rowOff>152400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Tossed Salad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152400</xdr:rowOff>
        </xdr:from>
        <xdr:to>
          <xdr:col>14</xdr:col>
          <xdr:colOff>438150</xdr:colOff>
          <xdr:row>24</xdr:row>
          <xdr:rowOff>161925</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Mediterranean Greens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180975</xdr:rowOff>
        </xdr:from>
        <xdr:to>
          <xdr:col>17</xdr:col>
          <xdr:colOff>361950</xdr:colOff>
          <xdr:row>20</xdr:row>
          <xdr:rowOff>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Premium Greek Salad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0</xdr:rowOff>
        </xdr:from>
        <xdr:to>
          <xdr:col>17</xdr:col>
          <xdr:colOff>466725</xdr:colOff>
          <xdr:row>21</xdr:row>
          <xdr:rowOff>9525</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Chicken &amp; Toasted Cashew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571500</xdr:colOff>
          <xdr:row>20</xdr:row>
          <xdr:rowOff>171450</xdr:rowOff>
        </xdr:from>
        <xdr:to>
          <xdr:col>17</xdr:col>
          <xdr:colOff>333375</xdr:colOff>
          <xdr:row>21</xdr:row>
          <xdr:rowOff>180975</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Tomato &amp; Bocconcini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161925</xdr:rowOff>
        </xdr:from>
        <xdr:to>
          <xdr:col>17</xdr:col>
          <xdr:colOff>409575</xdr:colOff>
          <xdr:row>22</xdr:row>
          <xdr:rowOff>180975</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Sunshine Spinach and Feta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161925</xdr:rowOff>
        </xdr:from>
        <xdr:to>
          <xdr:col>2</xdr:col>
          <xdr:colOff>428625</xdr:colOff>
          <xdr:row>16</xdr:row>
          <xdr:rowOff>142875</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171450</xdr:rowOff>
        </xdr:from>
        <xdr:to>
          <xdr:col>3</xdr:col>
          <xdr:colOff>485775</xdr:colOff>
          <xdr:row>16</xdr:row>
          <xdr:rowOff>152400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161925</xdr:rowOff>
        </xdr:from>
        <xdr:to>
          <xdr:col>2</xdr:col>
          <xdr:colOff>428625</xdr:colOff>
          <xdr:row>20</xdr:row>
          <xdr:rowOff>180975</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161925</xdr:rowOff>
        </xdr:from>
        <xdr:to>
          <xdr:col>3</xdr:col>
          <xdr:colOff>466725</xdr:colOff>
          <xdr:row>20</xdr:row>
          <xdr:rowOff>180975</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0</xdr:colOff>
      <xdr:row>3</xdr:row>
      <xdr:rowOff>57150</xdr:rowOff>
    </xdr:to>
    <xdr:pic>
      <xdr:nvPicPr>
        <xdr:cNvPr id="9257" name="Picture 1" descr="RBC Royal Ban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r="71428"/>
        <a:stretch>
          <a:fillRect/>
        </a:stretch>
      </xdr:blipFill>
      <xdr:spPr bwMode="auto">
        <a:xfrm>
          <a:off x="47625" y="38100"/>
          <a:ext cx="6477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38100</xdr:rowOff>
    </xdr:from>
    <xdr:to>
      <xdr:col>2</xdr:col>
      <xdr:colOff>0</xdr:colOff>
      <xdr:row>3</xdr:row>
      <xdr:rowOff>57150</xdr:rowOff>
    </xdr:to>
    <xdr:pic>
      <xdr:nvPicPr>
        <xdr:cNvPr id="9258" name="Picture 2" descr="RBC Royal Ban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r="71428"/>
        <a:stretch>
          <a:fillRect/>
        </a:stretch>
      </xdr:blipFill>
      <xdr:spPr bwMode="auto">
        <a:xfrm>
          <a:off x="47625" y="38100"/>
          <a:ext cx="6477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ctrlProp" Target="../ctrlProps/ctrlProp37.x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vmlDrawing" Target="../drawings/vmlDrawing2.vml"/><Relationship Id="rId16" Type="http://schemas.openxmlformats.org/officeDocument/2006/relationships/ctrlProp" Target="../ctrlProps/ctrlProp50.xml"/><Relationship Id="rId20" Type="http://schemas.openxmlformats.org/officeDocument/2006/relationships/ctrlProp" Target="../ctrlProps/ctrlProp54.xml"/><Relationship Id="rId1" Type="http://schemas.openxmlformats.org/officeDocument/2006/relationships/drawing" Target="../drawings/drawing2.xml"/><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3" Type="http://schemas.openxmlformats.org/officeDocument/2006/relationships/ctrlProp" Target="../ctrlProps/ctrlProp59.x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 Type="http://schemas.openxmlformats.org/officeDocument/2006/relationships/vmlDrawing" Target="../drawings/vmlDrawing3.v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drawing" Target="../drawings/drawing3.xml"/><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3" Type="http://schemas.openxmlformats.org/officeDocument/2006/relationships/ctrlProp" Target="../ctrlProps/ctrlProp81.x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 Type="http://schemas.openxmlformats.org/officeDocument/2006/relationships/vmlDrawing" Target="../drawings/vmlDrawing4.v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drawing" Target="../drawings/drawing4.xml"/><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21"/>
    <pageSetUpPr fitToPage="1"/>
  </sheetPr>
  <dimension ref="A1:U75"/>
  <sheetViews>
    <sheetView tabSelected="1" zoomScale="70" zoomScaleNormal="70" zoomScalePageLayoutView="50" workbookViewId="0">
      <selection activeCell="AC24" sqref="AC24"/>
    </sheetView>
  </sheetViews>
  <sheetFormatPr defaultRowHeight="12.75" x14ac:dyDescent="0.2"/>
  <cols>
    <col min="1" max="1" width="8.5" style="1" bestFit="1" customWidth="1"/>
    <col min="2" max="2" width="9.33203125" style="1"/>
    <col min="3" max="3" width="11" style="1" customWidth="1"/>
    <col min="4" max="4" width="15.1640625" style="1" customWidth="1"/>
    <col min="5" max="5" width="7.33203125" style="1" customWidth="1"/>
    <col min="6" max="6" width="50.1640625" style="1" customWidth="1"/>
    <col min="7" max="7" width="14.83203125" style="1" customWidth="1"/>
    <col min="8" max="8" width="12.6640625" style="1" hidden="1" customWidth="1"/>
    <col min="9" max="9" width="7.6640625" style="1" customWidth="1"/>
    <col min="10" max="10" width="50.5" style="1" customWidth="1"/>
    <col min="11" max="11" width="14.83203125" style="1" customWidth="1"/>
    <col min="12" max="12" width="12.6640625" style="1" hidden="1" customWidth="1"/>
    <col min="13" max="13" width="7.6640625" style="1" customWidth="1"/>
    <col min="14" max="14" width="50.5" style="1" customWidth="1"/>
    <col min="15" max="15" width="14.83203125" style="1" bestFit="1" customWidth="1"/>
    <col min="16" max="16" width="12.6640625" style="1" hidden="1" customWidth="1"/>
    <col min="17" max="17" width="8" style="1" customWidth="1"/>
    <col min="18" max="18" width="50.5" style="1" customWidth="1"/>
    <col min="19" max="19" width="16.83203125" style="1" bestFit="1" customWidth="1"/>
    <col min="20" max="20" width="12.6640625" style="1" hidden="1" customWidth="1"/>
    <col min="21" max="23" width="9.33203125" style="1"/>
    <col min="24" max="24" width="11" style="1" bestFit="1" customWidth="1"/>
    <col min="25" max="16384" width="9.33203125" style="1"/>
  </cols>
  <sheetData>
    <row r="1" spans="1:21" ht="30.75" thickBot="1" x14ac:dyDescent="0.45">
      <c r="A1" s="165" t="s">
        <v>201</v>
      </c>
      <c r="B1" s="166"/>
      <c r="C1" s="166"/>
      <c r="D1" s="166"/>
      <c r="E1" s="166"/>
      <c r="F1" s="166"/>
      <c r="G1" s="166"/>
      <c r="H1" s="166"/>
      <c r="I1" s="166"/>
      <c r="J1" s="166"/>
      <c r="K1" s="166"/>
      <c r="L1" s="166"/>
      <c r="M1" s="166"/>
      <c r="N1" s="166"/>
      <c r="O1" s="166"/>
      <c r="P1" s="166"/>
      <c r="Q1" s="166"/>
      <c r="R1" s="166"/>
      <c r="S1" s="167"/>
      <c r="T1" s="151"/>
      <c r="U1" s="113"/>
    </row>
    <row r="2" spans="1:21" ht="15.75" customHeight="1" x14ac:dyDescent="0.3">
      <c r="A2" s="184"/>
      <c r="B2" s="185"/>
      <c r="C2" s="185"/>
      <c r="D2" s="186"/>
      <c r="E2" s="178" t="s">
        <v>176</v>
      </c>
      <c r="F2" s="179"/>
      <c r="G2" s="180"/>
      <c r="H2" s="125"/>
      <c r="I2" s="178" t="s">
        <v>170</v>
      </c>
      <c r="J2" s="179"/>
      <c r="K2" s="180"/>
      <c r="L2" s="125"/>
      <c r="M2" s="178" t="s">
        <v>170</v>
      </c>
      <c r="N2" s="179"/>
      <c r="O2" s="180"/>
      <c r="P2" s="125"/>
      <c r="Q2" s="178" t="s">
        <v>258</v>
      </c>
      <c r="R2" s="179"/>
      <c r="S2" s="180"/>
      <c r="T2" s="137"/>
    </row>
    <row r="3" spans="1:21" ht="33" customHeight="1" x14ac:dyDescent="0.3">
      <c r="A3" s="187"/>
      <c r="B3" s="188"/>
      <c r="C3" s="188"/>
      <c r="D3" s="189"/>
      <c r="E3" s="181"/>
      <c r="F3" s="182"/>
      <c r="G3" s="183"/>
      <c r="H3" s="126"/>
      <c r="I3" s="181"/>
      <c r="J3" s="182"/>
      <c r="K3" s="183"/>
      <c r="L3" s="126"/>
      <c r="M3" s="181"/>
      <c r="N3" s="182"/>
      <c r="O3" s="183"/>
      <c r="P3" s="126"/>
      <c r="Q3" s="181"/>
      <c r="R3" s="182"/>
      <c r="S3" s="183"/>
      <c r="T3" s="138"/>
    </row>
    <row r="4" spans="1:21" ht="18.75" x14ac:dyDescent="0.3">
      <c r="A4" s="215" t="s">
        <v>60</v>
      </c>
      <c r="B4" s="216"/>
      <c r="C4" s="216"/>
      <c r="D4" s="216"/>
      <c r="E4" s="175" t="s">
        <v>61</v>
      </c>
      <c r="F4" s="176"/>
      <c r="G4" s="177"/>
      <c r="H4" s="127"/>
      <c r="I4" s="175" t="s">
        <v>61</v>
      </c>
      <c r="J4" s="176"/>
      <c r="K4" s="177"/>
      <c r="L4" s="127"/>
      <c r="M4" s="175" t="s">
        <v>61</v>
      </c>
      <c r="N4" s="176"/>
      <c r="O4" s="177"/>
      <c r="P4" s="127"/>
      <c r="Q4" s="175" t="s">
        <v>61</v>
      </c>
      <c r="R4" s="176"/>
      <c r="S4" s="177"/>
      <c r="T4" s="139"/>
    </row>
    <row r="5" spans="1:21" ht="19.5" x14ac:dyDescent="0.35">
      <c r="A5" s="168" t="s">
        <v>200</v>
      </c>
      <c r="B5" s="169"/>
      <c r="C5" s="169"/>
      <c r="D5" s="170"/>
      <c r="E5" s="128"/>
      <c r="F5" s="129" t="s">
        <v>215</v>
      </c>
      <c r="G5" s="130"/>
      <c r="H5" s="131"/>
      <c r="I5" s="132"/>
      <c r="J5" s="133" t="s">
        <v>229</v>
      </c>
      <c r="K5" s="134"/>
      <c r="L5" s="135"/>
      <c r="M5" s="129"/>
      <c r="N5" s="129" t="s">
        <v>243</v>
      </c>
      <c r="O5" s="136"/>
      <c r="P5" s="135"/>
      <c r="Q5" s="132"/>
      <c r="R5" s="133" t="s">
        <v>259</v>
      </c>
      <c r="S5" s="134"/>
      <c r="T5" s="141"/>
    </row>
    <row r="6" spans="1:21" ht="37.5" x14ac:dyDescent="0.3">
      <c r="A6" s="171"/>
      <c r="B6" s="172"/>
      <c r="C6" s="172"/>
      <c r="D6" s="172"/>
      <c r="E6" s="399"/>
      <c r="F6" s="419" t="s">
        <v>216</v>
      </c>
      <c r="G6" s="500">
        <v>6.99</v>
      </c>
      <c r="H6" s="400">
        <f>G6*E6</f>
        <v>0</v>
      </c>
      <c r="I6" s="395"/>
      <c r="J6" s="457" t="s">
        <v>230</v>
      </c>
      <c r="K6" s="461">
        <v>11.49</v>
      </c>
      <c r="L6" s="406">
        <f>I6*K6</f>
        <v>0</v>
      </c>
      <c r="M6" s="399"/>
      <c r="N6" s="438" t="s">
        <v>280</v>
      </c>
      <c r="O6" s="441">
        <v>5.79</v>
      </c>
      <c r="P6" s="400">
        <f>O6*M6</f>
        <v>0</v>
      </c>
      <c r="Q6" s="395"/>
      <c r="R6" s="413" t="s">
        <v>260</v>
      </c>
      <c r="S6" s="458"/>
      <c r="T6" s="163">
        <f>S6*Q6</f>
        <v>0</v>
      </c>
    </row>
    <row r="7" spans="1:21" ht="18.75" x14ac:dyDescent="0.3">
      <c r="A7" s="171"/>
      <c r="B7" s="172"/>
      <c r="C7" s="172"/>
      <c r="D7" s="172"/>
      <c r="E7" s="399"/>
      <c r="F7" s="419" t="s">
        <v>217</v>
      </c>
      <c r="G7" s="500">
        <v>7.99</v>
      </c>
      <c r="H7" s="400">
        <f t="shared" ref="H7:H11" si="0">G7*E7</f>
        <v>0</v>
      </c>
      <c r="I7" s="395"/>
      <c r="J7" s="457"/>
      <c r="K7" s="461"/>
      <c r="L7" s="406"/>
      <c r="M7" s="395"/>
      <c r="N7" s="427" t="s">
        <v>244</v>
      </c>
      <c r="O7" s="449">
        <v>6.59</v>
      </c>
      <c r="P7" s="397">
        <f>O7*M7</f>
        <v>0</v>
      </c>
      <c r="Q7" s="395"/>
      <c r="R7" s="413"/>
      <c r="S7" s="458"/>
      <c r="T7" s="164">
        <f t="shared" ref="T7:T23" si="1">S7*Q7</f>
        <v>0</v>
      </c>
    </row>
    <row r="8" spans="1:21" ht="18.75" customHeight="1" x14ac:dyDescent="0.3">
      <c r="A8" s="173"/>
      <c r="B8" s="174"/>
      <c r="C8" s="174"/>
      <c r="D8" s="174"/>
      <c r="E8" s="399"/>
      <c r="F8" s="419" t="s">
        <v>281</v>
      </c>
      <c r="G8" s="500">
        <v>11.29</v>
      </c>
      <c r="H8" s="400">
        <f t="shared" si="0"/>
        <v>0</v>
      </c>
      <c r="I8" s="414"/>
      <c r="J8" s="457"/>
      <c r="K8" s="460"/>
      <c r="L8" s="397">
        <f t="shared" ref="L8:L11" si="2">I8*K8</f>
        <v>0</v>
      </c>
      <c r="M8" s="395"/>
      <c r="N8" s="427"/>
      <c r="O8" s="449"/>
      <c r="P8" s="397"/>
      <c r="Q8" s="399"/>
      <c r="R8" s="499" t="s">
        <v>261</v>
      </c>
      <c r="S8" s="446"/>
      <c r="T8" s="135">
        <f t="shared" si="1"/>
        <v>0</v>
      </c>
    </row>
    <row r="9" spans="1:21" ht="85.5" customHeight="1" x14ac:dyDescent="0.3">
      <c r="A9" s="168" t="s">
        <v>160</v>
      </c>
      <c r="B9" s="169"/>
      <c r="C9" s="169"/>
      <c r="D9" s="169"/>
      <c r="E9" s="399"/>
      <c r="F9" s="435" t="s">
        <v>227</v>
      </c>
      <c r="G9" s="400"/>
      <c r="H9" s="400">
        <f t="shared" si="0"/>
        <v>0</v>
      </c>
      <c r="I9" s="414"/>
      <c r="J9" s="457"/>
      <c r="K9" s="460"/>
      <c r="L9" s="397"/>
      <c r="M9" s="399"/>
      <c r="N9" s="437" t="s">
        <v>282</v>
      </c>
      <c r="O9" s="474">
        <v>7.39</v>
      </c>
      <c r="P9" s="400">
        <f t="shared" ref="P9" si="3">O9*M9</f>
        <v>0</v>
      </c>
      <c r="Q9" s="399"/>
      <c r="R9" s="396"/>
      <c r="S9" s="446"/>
      <c r="T9" s="135">
        <f t="shared" si="1"/>
        <v>0</v>
      </c>
    </row>
    <row r="10" spans="1:21" ht="19.5" x14ac:dyDescent="0.35">
      <c r="A10" s="171"/>
      <c r="B10" s="172"/>
      <c r="C10" s="172"/>
      <c r="D10" s="172"/>
      <c r="E10" s="415"/>
      <c r="F10" s="416" t="s">
        <v>175</v>
      </c>
      <c r="G10" s="416"/>
      <c r="H10" s="400">
        <f t="shared" si="0"/>
        <v>0</v>
      </c>
      <c r="I10" s="395"/>
      <c r="J10" s="456" t="s">
        <v>231</v>
      </c>
      <c r="K10" s="461">
        <v>12.29</v>
      </c>
      <c r="L10" s="400">
        <f t="shared" si="2"/>
        <v>0</v>
      </c>
      <c r="M10" s="395"/>
      <c r="N10" s="427" t="s">
        <v>283</v>
      </c>
      <c r="O10" s="449">
        <v>7.39</v>
      </c>
      <c r="P10" s="400"/>
      <c r="Q10" s="399"/>
      <c r="R10" s="499" t="s">
        <v>262</v>
      </c>
      <c r="S10" s="446"/>
      <c r="T10" s="135">
        <f t="shared" si="1"/>
        <v>0</v>
      </c>
    </row>
    <row r="11" spans="1:21" ht="18.75" x14ac:dyDescent="0.3">
      <c r="A11" s="171"/>
      <c r="B11" s="172"/>
      <c r="C11" s="172"/>
      <c r="D11" s="172"/>
      <c r="E11" s="399"/>
      <c r="F11" s="419" t="s">
        <v>211</v>
      </c>
      <c r="G11" s="501">
        <v>2.99</v>
      </c>
      <c r="H11" s="406">
        <f t="shared" si="0"/>
        <v>0</v>
      </c>
      <c r="I11" s="414"/>
      <c r="J11" s="456"/>
      <c r="K11" s="460"/>
      <c r="L11" s="400">
        <f t="shared" si="2"/>
        <v>0</v>
      </c>
      <c r="M11" s="395"/>
      <c r="N11" s="427"/>
      <c r="O11" s="449"/>
      <c r="P11" s="400">
        <f t="shared" ref="P11:P12" si="4">O11*M11</f>
        <v>0</v>
      </c>
      <c r="Q11" s="395"/>
      <c r="R11" s="417"/>
      <c r="S11" s="459"/>
      <c r="T11" s="135">
        <f t="shared" si="1"/>
        <v>0</v>
      </c>
    </row>
    <row r="12" spans="1:21" ht="18.75" customHeight="1" x14ac:dyDescent="0.3">
      <c r="A12" s="173"/>
      <c r="B12" s="174"/>
      <c r="C12" s="174"/>
      <c r="D12" s="174"/>
      <c r="E12" s="399"/>
      <c r="F12" s="419" t="s">
        <v>212</v>
      </c>
      <c r="G12" s="501">
        <v>2.99</v>
      </c>
      <c r="H12" s="406"/>
      <c r="I12" s="414"/>
      <c r="J12" s="456"/>
      <c r="K12" s="460"/>
      <c r="L12" s="418">
        <f>K12*I12</f>
        <v>0</v>
      </c>
      <c r="M12" s="395"/>
      <c r="N12" s="427"/>
      <c r="O12" s="449"/>
      <c r="P12" s="400">
        <f t="shared" si="4"/>
        <v>0</v>
      </c>
      <c r="Q12" s="395"/>
      <c r="R12" s="417"/>
      <c r="S12" s="459"/>
      <c r="T12" s="135">
        <f t="shared" si="1"/>
        <v>0</v>
      </c>
    </row>
    <row r="13" spans="1:21" ht="18.75" customHeight="1" x14ac:dyDescent="0.3">
      <c r="A13" s="168" t="s">
        <v>161</v>
      </c>
      <c r="B13" s="169"/>
      <c r="C13" s="169"/>
      <c r="D13" s="169"/>
      <c r="E13" s="399"/>
      <c r="F13" s="419" t="s">
        <v>284</v>
      </c>
      <c r="G13" s="501">
        <v>3.49</v>
      </c>
      <c r="H13" s="400">
        <f>G13*E13</f>
        <v>0</v>
      </c>
      <c r="I13" s="414"/>
      <c r="J13" s="456"/>
      <c r="K13" s="460"/>
      <c r="L13" s="397">
        <f>K13*I13</f>
        <v>0</v>
      </c>
      <c r="M13" s="408"/>
      <c r="N13" s="478" t="s">
        <v>245</v>
      </c>
      <c r="O13" s="479">
        <v>8.2899999999999991</v>
      </c>
      <c r="P13" s="400"/>
      <c r="Q13" s="395"/>
      <c r="R13" s="417"/>
      <c r="S13" s="459"/>
      <c r="T13" s="135">
        <f t="shared" si="1"/>
        <v>0</v>
      </c>
    </row>
    <row r="14" spans="1:21" ht="19.5" customHeight="1" x14ac:dyDescent="0.3">
      <c r="A14" s="171"/>
      <c r="B14" s="172"/>
      <c r="C14" s="172"/>
      <c r="D14" s="172"/>
      <c r="E14" s="399"/>
      <c r="F14" s="436" t="s">
        <v>285</v>
      </c>
      <c r="G14" s="501">
        <v>21.99</v>
      </c>
      <c r="H14" s="401">
        <f>G14*E14</f>
        <v>0</v>
      </c>
      <c r="I14" s="414"/>
      <c r="J14" s="456"/>
      <c r="K14" s="460"/>
      <c r="L14" s="397"/>
      <c r="M14" s="409"/>
      <c r="N14" s="477"/>
      <c r="O14" s="479"/>
      <c r="P14" s="400"/>
      <c r="Q14" s="399"/>
      <c r="R14" s="499" t="s">
        <v>263</v>
      </c>
      <c r="S14" s="446"/>
      <c r="T14" s="135">
        <f t="shared" si="1"/>
        <v>0</v>
      </c>
    </row>
    <row r="15" spans="1:21" ht="19.5" customHeight="1" x14ac:dyDescent="0.3">
      <c r="A15" s="173"/>
      <c r="B15" s="174"/>
      <c r="C15" s="174"/>
      <c r="D15" s="174"/>
      <c r="E15" s="395"/>
      <c r="F15" s="419" t="s">
        <v>213</v>
      </c>
      <c r="G15" s="502">
        <v>10</v>
      </c>
      <c r="H15" s="398"/>
      <c r="I15" s="414"/>
      <c r="J15" s="456"/>
      <c r="K15" s="460"/>
      <c r="L15" s="397"/>
      <c r="M15" s="409"/>
      <c r="N15" s="477"/>
      <c r="O15" s="479"/>
      <c r="P15" s="400">
        <f>O15*M15</f>
        <v>0</v>
      </c>
      <c r="Q15" s="395"/>
      <c r="R15" s="489" t="s">
        <v>264</v>
      </c>
      <c r="S15" s="466">
        <v>21.99</v>
      </c>
      <c r="T15" s="135">
        <f t="shared" si="1"/>
        <v>0</v>
      </c>
    </row>
    <row r="16" spans="1:21" ht="18.75" customHeight="1" x14ac:dyDescent="0.35">
      <c r="A16" s="197" t="s">
        <v>86</v>
      </c>
      <c r="B16" s="198"/>
      <c r="C16" s="199" t="s">
        <v>87</v>
      </c>
      <c r="D16" s="200"/>
      <c r="E16" s="395"/>
      <c r="F16" s="419"/>
      <c r="G16" s="502"/>
      <c r="H16" s="400">
        <f>G16*E16</f>
        <v>0</v>
      </c>
      <c r="I16" s="414"/>
      <c r="J16" s="456"/>
      <c r="K16" s="460"/>
      <c r="L16" s="397"/>
      <c r="M16" s="416"/>
      <c r="N16" s="416" t="s">
        <v>246</v>
      </c>
      <c r="O16" s="416"/>
      <c r="P16" s="400">
        <f>O16*M16</f>
        <v>0</v>
      </c>
      <c r="Q16" s="395"/>
      <c r="R16" s="489"/>
      <c r="S16" s="466"/>
      <c r="T16" s="135">
        <f t="shared" si="1"/>
        <v>0</v>
      </c>
    </row>
    <row r="17" spans="1:20" ht="18.75" customHeight="1" x14ac:dyDescent="0.3">
      <c r="A17" s="207"/>
      <c r="B17" s="208"/>
      <c r="C17" s="211">
        <v>0</v>
      </c>
      <c r="D17" s="212"/>
      <c r="E17" s="395"/>
      <c r="F17" s="419"/>
      <c r="G17" s="502"/>
      <c r="H17" s="400">
        <f t="shared" ref="H17:H19" si="5">G17*E17</f>
        <v>0</v>
      </c>
      <c r="I17" s="395"/>
      <c r="J17" s="427" t="s">
        <v>232</v>
      </c>
      <c r="K17" s="461">
        <v>1.5</v>
      </c>
      <c r="L17" s="397">
        <f>I17*K17</f>
        <v>0</v>
      </c>
      <c r="M17" s="395"/>
      <c r="N17" s="427" t="s">
        <v>247</v>
      </c>
      <c r="O17" s="449">
        <v>8.2899999999999991</v>
      </c>
      <c r="P17" s="406">
        <f>O17*M17</f>
        <v>0</v>
      </c>
      <c r="Q17" s="395"/>
      <c r="R17" s="407" t="s">
        <v>265</v>
      </c>
      <c r="S17" s="466">
        <v>22.99</v>
      </c>
      <c r="T17" s="135">
        <f t="shared" si="1"/>
        <v>0</v>
      </c>
    </row>
    <row r="18" spans="1:20" ht="18.75" customHeight="1" x14ac:dyDescent="0.3">
      <c r="A18" s="209"/>
      <c r="B18" s="210"/>
      <c r="C18" s="213"/>
      <c r="D18" s="214"/>
      <c r="E18" s="419"/>
      <c r="F18" s="419" t="s">
        <v>214</v>
      </c>
      <c r="G18" s="503">
        <v>13.99</v>
      </c>
      <c r="H18" s="400">
        <f t="shared" si="5"/>
        <v>0</v>
      </c>
      <c r="I18" s="395"/>
      <c r="J18" s="427"/>
      <c r="K18" s="461"/>
      <c r="L18" s="397"/>
      <c r="M18" s="395"/>
      <c r="N18" s="427"/>
      <c r="O18" s="449"/>
      <c r="P18" s="406"/>
      <c r="Q18" s="395"/>
      <c r="R18" s="407"/>
      <c r="S18" s="466"/>
      <c r="T18" s="135">
        <f t="shared" si="1"/>
        <v>0</v>
      </c>
    </row>
    <row r="19" spans="1:20" ht="18.75" customHeight="1" x14ac:dyDescent="0.35">
      <c r="A19" s="144"/>
      <c r="B19" s="145"/>
      <c r="C19" s="206"/>
      <c r="D19" s="206"/>
      <c r="E19" s="420"/>
      <c r="F19" s="416" t="s">
        <v>224</v>
      </c>
      <c r="G19" s="421"/>
      <c r="H19" s="400">
        <f t="shared" si="5"/>
        <v>0</v>
      </c>
      <c r="I19" s="395"/>
      <c r="J19" s="427"/>
      <c r="K19" s="461"/>
      <c r="L19" s="397"/>
      <c r="M19" s="395"/>
      <c r="N19" s="427" t="s">
        <v>248</v>
      </c>
      <c r="O19" s="466">
        <v>8.99</v>
      </c>
      <c r="P19" s="397">
        <f>O19*M19</f>
        <v>0</v>
      </c>
      <c r="Q19" s="395"/>
      <c r="R19" s="452" t="s">
        <v>266</v>
      </c>
      <c r="S19" s="466">
        <v>23.99</v>
      </c>
      <c r="T19" s="135">
        <f t="shared" si="1"/>
        <v>0</v>
      </c>
    </row>
    <row r="20" spans="1:20" ht="20.25" customHeight="1" x14ac:dyDescent="0.3">
      <c r="A20" s="204"/>
      <c r="B20" s="205"/>
      <c r="C20" s="205"/>
      <c r="D20" s="205"/>
      <c r="E20" s="399"/>
      <c r="F20" s="419" t="s">
        <v>226</v>
      </c>
      <c r="G20" s="441">
        <v>4.6900000000000004</v>
      </c>
      <c r="H20" s="397">
        <f>G20*E20</f>
        <v>0</v>
      </c>
      <c r="I20" s="395"/>
      <c r="J20" s="427"/>
      <c r="K20" s="461"/>
      <c r="L20" s="397"/>
      <c r="M20" s="395"/>
      <c r="N20" s="427"/>
      <c r="O20" s="466"/>
      <c r="P20" s="397"/>
      <c r="Q20" s="395"/>
      <c r="R20" s="452"/>
      <c r="S20" s="466"/>
      <c r="T20" s="135">
        <f t="shared" si="1"/>
        <v>0</v>
      </c>
    </row>
    <row r="21" spans="1:20" ht="18.75" customHeight="1" x14ac:dyDescent="0.3">
      <c r="A21" s="201" t="s">
        <v>101</v>
      </c>
      <c r="B21" s="202"/>
      <c r="C21" s="203">
        <v>0</v>
      </c>
      <c r="D21" s="203"/>
      <c r="E21" s="399"/>
      <c r="F21" s="419" t="s">
        <v>173</v>
      </c>
      <c r="G21" s="441">
        <v>2.79</v>
      </c>
      <c r="H21" s="397"/>
      <c r="I21" s="414"/>
      <c r="J21" s="427"/>
      <c r="K21" s="460"/>
      <c r="L21" s="397">
        <f>I21*K21</f>
        <v>0</v>
      </c>
      <c r="M21" s="395"/>
      <c r="N21" s="427"/>
      <c r="O21" s="466"/>
      <c r="P21" s="397"/>
      <c r="Q21" s="395"/>
      <c r="R21" s="452" t="s">
        <v>267</v>
      </c>
      <c r="S21" s="466">
        <v>25.99</v>
      </c>
      <c r="T21" s="135">
        <f t="shared" si="1"/>
        <v>0</v>
      </c>
    </row>
    <row r="22" spans="1:20" ht="19.5" thickBot="1" x14ac:dyDescent="0.35">
      <c r="A22" s="146"/>
      <c r="B22" s="147"/>
      <c r="C22" s="148"/>
      <c r="D22" s="148"/>
      <c r="E22" s="399"/>
      <c r="F22" s="419" t="s">
        <v>174</v>
      </c>
      <c r="G22" s="441">
        <v>1.0900000000000001</v>
      </c>
      <c r="H22" s="397"/>
      <c r="I22" s="414"/>
      <c r="J22" s="427"/>
      <c r="K22" s="460"/>
      <c r="L22" s="397"/>
      <c r="M22" s="395"/>
      <c r="N22" s="427"/>
      <c r="O22" s="466"/>
      <c r="P22" s="397"/>
      <c r="Q22" s="395"/>
      <c r="R22" s="452"/>
      <c r="S22" s="466"/>
      <c r="T22" s="135">
        <f t="shared" si="1"/>
        <v>0</v>
      </c>
    </row>
    <row r="23" spans="1:20" ht="24.75" customHeight="1" x14ac:dyDescent="0.3">
      <c r="A23" s="161" t="s">
        <v>177</v>
      </c>
      <c r="B23" s="162"/>
      <c r="C23" s="162"/>
      <c r="D23" s="162"/>
      <c r="E23" s="419"/>
      <c r="F23" s="437" t="s">
        <v>225</v>
      </c>
      <c r="G23" s="441">
        <v>2.4900000000000002</v>
      </c>
      <c r="H23" s="398">
        <f>G23*E23</f>
        <v>0</v>
      </c>
      <c r="I23" s="414"/>
      <c r="J23" s="427"/>
      <c r="K23" s="460"/>
      <c r="L23" s="397"/>
      <c r="M23" s="395"/>
      <c r="N23" s="427" t="s">
        <v>249</v>
      </c>
      <c r="O23" s="466">
        <v>10.29</v>
      </c>
      <c r="P23" s="397">
        <f>M23*O23</f>
        <v>0</v>
      </c>
      <c r="Q23" s="395"/>
      <c r="R23" s="450" t="s">
        <v>268</v>
      </c>
      <c r="S23" s="466">
        <v>32.99</v>
      </c>
      <c r="T23" s="135">
        <f t="shared" si="1"/>
        <v>0</v>
      </c>
    </row>
    <row r="24" spans="1:20" ht="21" customHeight="1" x14ac:dyDescent="0.3">
      <c r="A24" s="144"/>
      <c r="B24" s="145"/>
      <c r="C24" s="145"/>
      <c r="D24" s="145"/>
      <c r="E24" s="399"/>
      <c r="F24" s="419" t="s">
        <v>223</v>
      </c>
      <c r="G24" s="441">
        <v>1.69</v>
      </c>
      <c r="H24" s="400">
        <f>E24*G24</f>
        <v>0</v>
      </c>
      <c r="I24" s="414"/>
      <c r="J24" s="427"/>
      <c r="K24" s="460"/>
      <c r="L24" s="397"/>
      <c r="M24" s="395"/>
      <c r="N24" s="427"/>
      <c r="O24" s="466"/>
      <c r="P24" s="397"/>
      <c r="Q24" s="395"/>
      <c r="R24" s="475"/>
      <c r="S24" s="466"/>
      <c r="T24" s="142"/>
    </row>
    <row r="25" spans="1:20" ht="18.75" customHeight="1" x14ac:dyDescent="0.3">
      <c r="A25" s="144"/>
      <c r="B25" s="145"/>
      <c r="C25" s="145"/>
      <c r="D25" s="145"/>
      <c r="E25" s="399"/>
      <c r="F25" s="419" t="s">
        <v>171</v>
      </c>
      <c r="G25" s="441">
        <v>1.49</v>
      </c>
      <c r="H25" s="400">
        <f t="shared" ref="H25:H28" si="6">E25*G25</f>
        <v>0</v>
      </c>
      <c r="I25" s="395"/>
      <c r="J25" s="453" t="s">
        <v>279</v>
      </c>
      <c r="K25" s="461">
        <v>13.99</v>
      </c>
      <c r="L25" s="418">
        <f>I25*K25</f>
        <v>0</v>
      </c>
      <c r="M25" s="395"/>
      <c r="N25" s="427" t="s">
        <v>250</v>
      </c>
      <c r="O25" s="449">
        <v>10.79</v>
      </c>
      <c r="P25" s="406">
        <f>M25*O25</f>
        <v>0</v>
      </c>
      <c r="Q25" s="397"/>
      <c r="R25" s="490" t="s">
        <v>269</v>
      </c>
      <c r="S25" s="466">
        <v>16.989999999999998</v>
      </c>
      <c r="T25" s="141"/>
    </row>
    <row r="26" spans="1:20" ht="37.5" x14ac:dyDescent="0.3">
      <c r="A26" s="144"/>
      <c r="B26" s="145"/>
      <c r="C26" s="145"/>
      <c r="D26" s="145"/>
      <c r="E26" s="399"/>
      <c r="F26" s="438" t="s">
        <v>172</v>
      </c>
      <c r="G26" s="480">
        <v>2.99</v>
      </c>
      <c r="H26" s="400">
        <f t="shared" si="6"/>
        <v>0</v>
      </c>
      <c r="I26" s="414"/>
      <c r="J26" s="453"/>
      <c r="K26" s="460"/>
      <c r="L26" s="418">
        <f t="shared" ref="L26:L32" si="7">I26*K26</f>
        <v>0</v>
      </c>
      <c r="M26" s="395"/>
      <c r="N26" s="427"/>
      <c r="O26" s="449"/>
      <c r="P26" s="406"/>
      <c r="Q26" s="397"/>
      <c r="R26" s="449"/>
      <c r="S26" s="466"/>
      <c r="T26" s="135">
        <f>Q26*S26</f>
        <v>0</v>
      </c>
    </row>
    <row r="27" spans="1:20" ht="18.75" x14ac:dyDescent="0.3">
      <c r="A27" s="144"/>
      <c r="B27" s="145"/>
      <c r="C27" s="145"/>
      <c r="D27" s="145"/>
      <c r="E27" s="399"/>
      <c r="F27" s="419" t="s">
        <v>218</v>
      </c>
      <c r="G27" s="441">
        <v>3.09</v>
      </c>
      <c r="H27" s="400">
        <f t="shared" si="6"/>
        <v>0</v>
      </c>
      <c r="I27" s="414"/>
      <c r="J27" s="453"/>
      <c r="K27" s="460"/>
      <c r="L27" s="418">
        <f t="shared" si="7"/>
        <v>0</v>
      </c>
      <c r="M27" s="414"/>
      <c r="N27" s="427"/>
      <c r="O27" s="476"/>
      <c r="P27" s="406">
        <f>M27*O27</f>
        <v>0</v>
      </c>
      <c r="Q27" s="399"/>
      <c r="R27" s="499" t="s">
        <v>252</v>
      </c>
      <c r="S27" s="400"/>
      <c r="T27" s="135">
        <f t="shared" ref="T27:T30" si="8">Q27*S27</f>
        <v>0</v>
      </c>
    </row>
    <row r="28" spans="1:20" ht="18.75" x14ac:dyDescent="0.3">
      <c r="A28" s="144"/>
      <c r="B28" s="145"/>
      <c r="C28" s="145"/>
      <c r="D28" s="145"/>
      <c r="E28" s="395"/>
      <c r="F28" s="419" t="s">
        <v>219</v>
      </c>
      <c r="G28" s="441">
        <v>3.99</v>
      </c>
      <c r="H28" s="422">
        <f t="shared" si="6"/>
        <v>0</v>
      </c>
      <c r="I28" s="414"/>
      <c r="J28" s="453"/>
      <c r="K28" s="460"/>
      <c r="L28" s="418">
        <f t="shared" si="7"/>
        <v>0</v>
      </c>
      <c r="M28" s="414"/>
      <c r="N28" s="427"/>
      <c r="O28" s="476"/>
      <c r="P28" s="406"/>
      <c r="Q28" s="399"/>
      <c r="R28" s="419" t="s">
        <v>253</v>
      </c>
      <c r="S28" s="400"/>
      <c r="T28" s="135">
        <f t="shared" si="8"/>
        <v>0</v>
      </c>
    </row>
    <row r="29" spans="1:20" ht="18.75" customHeight="1" x14ac:dyDescent="0.3">
      <c r="A29" s="144"/>
      <c r="B29" s="145"/>
      <c r="C29" s="145"/>
      <c r="D29" s="145"/>
      <c r="E29" s="395"/>
      <c r="F29" s="419" t="s">
        <v>220</v>
      </c>
      <c r="G29" s="441">
        <v>16.489999999999998</v>
      </c>
      <c r="H29" s="422"/>
      <c r="I29" s="414"/>
      <c r="J29" s="453"/>
      <c r="K29" s="460"/>
      <c r="L29" s="418">
        <f t="shared" si="7"/>
        <v>0</v>
      </c>
      <c r="M29" s="395"/>
      <c r="N29" s="494" t="s">
        <v>227</v>
      </c>
      <c r="O29" s="495"/>
      <c r="P29" s="406">
        <f>M29*O29</f>
        <v>0</v>
      </c>
      <c r="Q29" s="399"/>
      <c r="R29" s="419" t="s">
        <v>286</v>
      </c>
      <c r="S29" s="400"/>
      <c r="T29" s="135">
        <f t="shared" si="8"/>
        <v>0</v>
      </c>
    </row>
    <row r="30" spans="1:20" ht="30" customHeight="1" x14ac:dyDescent="0.3">
      <c r="A30" s="144"/>
      <c r="B30" s="145"/>
      <c r="C30" s="145"/>
      <c r="D30" s="145"/>
      <c r="E30" s="399"/>
      <c r="F30" s="419"/>
      <c r="G30" s="442"/>
      <c r="H30" s="400">
        <f t="shared" ref="H30:H32" si="9">E30*G30</f>
        <v>0</v>
      </c>
      <c r="I30" s="414"/>
      <c r="J30" s="453"/>
      <c r="K30" s="460"/>
      <c r="L30" s="418">
        <f t="shared" si="7"/>
        <v>0</v>
      </c>
      <c r="M30" s="395"/>
      <c r="N30" s="496"/>
      <c r="O30" s="497"/>
      <c r="P30" s="406">
        <f>O30*M30</f>
        <v>0</v>
      </c>
      <c r="Q30" s="399"/>
      <c r="R30" s="451" t="s">
        <v>287</v>
      </c>
      <c r="S30" s="400"/>
      <c r="T30" s="135">
        <f t="shared" si="8"/>
        <v>0</v>
      </c>
    </row>
    <row r="31" spans="1:20" ht="18.75" x14ac:dyDescent="0.3">
      <c r="A31" s="144"/>
      <c r="B31" s="145"/>
      <c r="C31" s="145"/>
      <c r="D31" s="145"/>
      <c r="E31" s="399"/>
      <c r="F31" s="419" t="s">
        <v>221</v>
      </c>
      <c r="G31" s="481">
        <v>5.59</v>
      </c>
      <c r="H31" s="400">
        <f t="shared" si="9"/>
        <v>0</v>
      </c>
      <c r="I31" s="414"/>
      <c r="J31" s="453"/>
      <c r="K31" s="460"/>
      <c r="L31" s="418">
        <f t="shared" si="7"/>
        <v>0</v>
      </c>
      <c r="M31" s="399"/>
      <c r="N31" s="396"/>
      <c r="O31" s="400"/>
      <c r="P31" s="403"/>
      <c r="Q31" s="399"/>
      <c r="R31" s="437" t="s">
        <v>254</v>
      </c>
      <c r="S31" s="400"/>
      <c r="T31" s="135"/>
    </row>
    <row r="32" spans="1:20" ht="19.5" customHeight="1" x14ac:dyDescent="0.35">
      <c r="A32" s="144"/>
      <c r="B32" s="145"/>
      <c r="C32" s="145"/>
      <c r="D32" s="145"/>
      <c r="E32" s="411"/>
      <c r="F32" s="419" t="s">
        <v>222</v>
      </c>
      <c r="G32" s="482">
        <v>4.99</v>
      </c>
      <c r="H32" s="411">
        <f t="shared" si="9"/>
        <v>0</v>
      </c>
      <c r="I32" s="414"/>
      <c r="J32" s="453"/>
      <c r="K32" s="460"/>
      <c r="L32" s="418">
        <f t="shared" si="7"/>
        <v>0</v>
      </c>
      <c r="M32" s="416"/>
      <c r="N32" s="416" t="s">
        <v>252</v>
      </c>
      <c r="O32" s="416"/>
      <c r="P32" s="403"/>
      <c r="Q32" s="416"/>
      <c r="R32" s="416" t="s">
        <v>167</v>
      </c>
      <c r="S32" s="416"/>
      <c r="T32" s="135"/>
    </row>
    <row r="33" spans="1:20" ht="20.25" customHeight="1" x14ac:dyDescent="0.3">
      <c r="A33" s="144"/>
      <c r="B33" s="145"/>
      <c r="C33" s="145"/>
      <c r="D33" s="145"/>
      <c r="E33" s="423"/>
      <c r="F33" s="427" t="s">
        <v>288</v>
      </c>
      <c r="G33" s="444">
        <v>4.49</v>
      </c>
      <c r="H33" s="398"/>
      <c r="I33" s="414"/>
      <c r="J33" s="453"/>
      <c r="K33" s="460"/>
      <c r="L33" s="418"/>
      <c r="M33" s="399"/>
      <c r="N33" s="473" t="s">
        <v>253</v>
      </c>
      <c r="O33" s="474">
        <v>2.99</v>
      </c>
      <c r="P33" s="403">
        <f>O33*M33</f>
        <v>0</v>
      </c>
      <c r="Q33" s="406"/>
      <c r="R33" s="406"/>
      <c r="S33" s="406"/>
      <c r="T33" s="157">
        <f>Q33*S33</f>
        <v>0</v>
      </c>
    </row>
    <row r="34" spans="1:20" ht="18.75" x14ac:dyDescent="0.3">
      <c r="A34" s="144"/>
      <c r="B34" s="145"/>
      <c r="C34" s="145"/>
      <c r="D34" s="145"/>
      <c r="E34" s="409"/>
      <c r="F34" s="427"/>
      <c r="G34" s="444"/>
      <c r="H34" s="400">
        <f>E34*G34</f>
        <v>0</v>
      </c>
      <c r="I34" s="423"/>
      <c r="J34" s="454" t="s">
        <v>233</v>
      </c>
      <c r="K34" s="461">
        <v>13.99</v>
      </c>
      <c r="L34" s="418"/>
      <c r="M34" s="395"/>
      <c r="N34" s="427" t="s">
        <v>286</v>
      </c>
      <c r="O34" s="449">
        <v>4.99</v>
      </c>
      <c r="P34" s="406">
        <f>O34*M34</f>
        <v>0</v>
      </c>
      <c r="Q34" s="399"/>
      <c r="R34" s="419" t="s">
        <v>162</v>
      </c>
      <c r="S34" s="445">
        <v>15</v>
      </c>
      <c r="T34" s="158"/>
    </row>
    <row r="35" spans="1:20" ht="18.75" customHeight="1" x14ac:dyDescent="0.3">
      <c r="A35" s="144"/>
      <c r="B35" s="145"/>
      <c r="C35" s="145"/>
      <c r="D35" s="145"/>
      <c r="E35" s="409"/>
      <c r="F35" s="439"/>
      <c r="G35" s="483"/>
      <c r="H35" s="400">
        <f t="shared" ref="H35:H37" si="10">E35*G35</f>
        <v>0</v>
      </c>
      <c r="I35" s="409"/>
      <c r="J35" s="455"/>
      <c r="K35" s="460"/>
      <c r="L35" s="418"/>
      <c r="M35" s="395"/>
      <c r="N35" s="427"/>
      <c r="O35" s="449"/>
      <c r="P35" s="406">
        <f>O35*M35</f>
        <v>0</v>
      </c>
      <c r="Q35" s="399"/>
      <c r="R35" s="419" t="s">
        <v>163</v>
      </c>
      <c r="S35" s="445">
        <v>17</v>
      </c>
      <c r="T35" s="157">
        <f>Q35*S35</f>
        <v>0</v>
      </c>
    </row>
    <row r="36" spans="1:20" ht="18.75" customHeight="1" x14ac:dyDescent="0.3">
      <c r="A36" s="144"/>
      <c r="B36" s="145"/>
      <c r="C36" s="145"/>
      <c r="D36" s="145"/>
      <c r="E36" s="409"/>
      <c r="F36" s="439"/>
      <c r="G36" s="483"/>
      <c r="H36" s="400">
        <f t="shared" si="10"/>
        <v>0</v>
      </c>
      <c r="I36" s="409"/>
      <c r="J36" s="455"/>
      <c r="K36" s="460"/>
      <c r="L36" s="418"/>
      <c r="M36" s="395"/>
      <c r="N36" s="427" t="s">
        <v>287</v>
      </c>
      <c r="O36" s="449">
        <v>4.99</v>
      </c>
      <c r="P36" s="406">
        <f>O36*M36</f>
        <v>0</v>
      </c>
      <c r="Q36" s="399"/>
      <c r="R36" s="419" t="s">
        <v>164</v>
      </c>
      <c r="S36" s="445">
        <v>18</v>
      </c>
      <c r="T36" s="158"/>
    </row>
    <row r="37" spans="1:20" ht="18.75" customHeight="1" x14ac:dyDescent="0.3">
      <c r="A37" s="144"/>
      <c r="B37" s="145"/>
      <c r="C37" s="145"/>
      <c r="D37" s="145"/>
      <c r="E37" s="395"/>
      <c r="F37" s="419" t="s">
        <v>251</v>
      </c>
      <c r="G37" s="484">
        <v>1.99</v>
      </c>
      <c r="H37" s="422">
        <f t="shared" si="10"/>
        <v>0</v>
      </c>
      <c r="I37" s="409"/>
      <c r="J37" s="455"/>
      <c r="K37" s="460"/>
      <c r="L37" s="406">
        <f>I35*K34</f>
        <v>0</v>
      </c>
      <c r="M37" s="395"/>
      <c r="N37" s="427"/>
      <c r="O37" s="449"/>
      <c r="P37" s="406"/>
      <c r="Q37" s="399"/>
      <c r="R37" s="419" t="s">
        <v>165</v>
      </c>
      <c r="S37" s="445">
        <v>20</v>
      </c>
      <c r="T37" s="157">
        <f>Q37*S37</f>
        <v>0</v>
      </c>
    </row>
    <row r="38" spans="1:20" ht="18" customHeight="1" x14ac:dyDescent="0.3">
      <c r="A38" s="144"/>
      <c r="B38" s="145"/>
      <c r="C38" s="145"/>
      <c r="D38" s="145"/>
      <c r="E38" s="414"/>
      <c r="F38" s="440"/>
      <c r="G38" s="483"/>
      <c r="H38" s="422"/>
      <c r="I38" s="409"/>
      <c r="J38" s="455"/>
      <c r="K38" s="460"/>
      <c r="L38" s="406"/>
      <c r="M38" s="399"/>
      <c r="N38" s="437" t="s">
        <v>254</v>
      </c>
      <c r="O38" s="474">
        <v>3.99</v>
      </c>
      <c r="P38" s="397">
        <f>O38*M38</f>
        <v>0</v>
      </c>
      <c r="Q38" s="399"/>
      <c r="R38" s="419" t="s">
        <v>166</v>
      </c>
      <c r="S38" s="445">
        <v>16</v>
      </c>
      <c r="T38" s="158"/>
    </row>
    <row r="39" spans="1:20" ht="18.75" x14ac:dyDescent="0.2">
      <c r="A39" s="144"/>
      <c r="B39" s="145"/>
      <c r="C39" s="145"/>
      <c r="D39" s="145"/>
      <c r="E39" s="414"/>
      <c r="F39" s="439"/>
      <c r="G39" s="483"/>
      <c r="H39" s="422">
        <f>E39*G39</f>
        <v>0</v>
      </c>
      <c r="I39" s="409"/>
      <c r="J39" s="455"/>
      <c r="K39" s="460"/>
      <c r="L39" s="418">
        <f>I37*K37</f>
        <v>0</v>
      </c>
      <c r="M39" s="399"/>
      <c r="N39" s="437" t="s">
        <v>255</v>
      </c>
      <c r="O39" s="474">
        <v>2.99</v>
      </c>
      <c r="P39" s="397"/>
      <c r="Q39" s="424"/>
      <c r="R39" s="498" t="s">
        <v>271</v>
      </c>
      <c r="S39" s="425"/>
      <c r="T39" s="157">
        <f>Q39*S39</f>
        <v>0</v>
      </c>
    </row>
    <row r="40" spans="1:20" ht="18.75" customHeight="1" x14ac:dyDescent="0.2">
      <c r="A40" s="144"/>
      <c r="B40" s="145"/>
      <c r="C40" s="145"/>
      <c r="D40" s="145"/>
      <c r="E40" s="399"/>
      <c r="F40" s="402"/>
      <c r="G40" s="403"/>
      <c r="H40" s="422"/>
      <c r="I40" s="409"/>
      <c r="J40" s="455"/>
      <c r="K40" s="460"/>
      <c r="L40" s="418">
        <f>I38*K38</f>
        <v>0</v>
      </c>
      <c r="M40" s="399"/>
      <c r="N40" s="437" t="s">
        <v>256</v>
      </c>
      <c r="O40" s="474">
        <v>3.99</v>
      </c>
      <c r="P40" s="397">
        <f>O40*M40</f>
        <v>0</v>
      </c>
      <c r="Q40" s="424"/>
      <c r="R40" s="498"/>
      <c r="S40" s="425"/>
      <c r="T40" s="158"/>
    </row>
    <row r="41" spans="1:20" ht="18.75" x14ac:dyDescent="0.3">
      <c r="A41" s="144"/>
      <c r="B41" s="145"/>
      <c r="C41" s="145"/>
      <c r="D41" s="145"/>
      <c r="E41" s="399"/>
      <c r="F41" s="396"/>
      <c r="G41" s="400"/>
      <c r="H41" s="400">
        <f>E41*G41</f>
        <v>0</v>
      </c>
      <c r="I41" s="409"/>
      <c r="J41" s="455"/>
      <c r="K41" s="460"/>
      <c r="L41" s="403">
        <f>I39*K39</f>
        <v>0</v>
      </c>
      <c r="M41" s="399"/>
      <c r="N41" s="437" t="s">
        <v>257</v>
      </c>
      <c r="O41" s="474">
        <v>5.59</v>
      </c>
      <c r="P41" s="397">
        <f>M41*O41</f>
        <v>0</v>
      </c>
      <c r="Q41" s="399"/>
      <c r="R41" s="412"/>
      <c r="S41" s="403"/>
      <c r="T41" s="149">
        <f>Q41*S41</f>
        <v>0</v>
      </c>
    </row>
    <row r="42" spans="1:20" ht="32.25" customHeight="1" x14ac:dyDescent="0.35">
      <c r="A42" s="144"/>
      <c r="B42" s="145"/>
      <c r="C42" s="145"/>
      <c r="D42" s="145"/>
      <c r="E42" s="416"/>
      <c r="F42" s="416" t="s">
        <v>179</v>
      </c>
      <c r="G42" s="416"/>
      <c r="H42" s="400"/>
      <c r="I42" s="491"/>
      <c r="J42" s="492" t="s">
        <v>241</v>
      </c>
      <c r="K42" s="493"/>
      <c r="L42" s="403"/>
      <c r="M42" s="416"/>
      <c r="N42" s="416" t="s">
        <v>270</v>
      </c>
      <c r="O42" s="416"/>
      <c r="P42" s="397"/>
      <c r="Q42" s="399"/>
      <c r="R42" s="402"/>
      <c r="S42" s="403"/>
      <c r="T42" s="393"/>
    </row>
    <row r="43" spans="1:20" ht="20.25" thickBot="1" x14ac:dyDescent="0.4">
      <c r="A43" s="152"/>
      <c r="B43" s="150"/>
      <c r="C43" s="150"/>
      <c r="D43" s="150"/>
      <c r="E43" s="399"/>
      <c r="F43" s="419" t="s">
        <v>202</v>
      </c>
      <c r="G43" s="445">
        <v>13.59</v>
      </c>
      <c r="H43" s="400">
        <f>E43*G43</f>
        <v>0</v>
      </c>
      <c r="I43" s="426"/>
      <c r="J43" s="416" t="s">
        <v>234</v>
      </c>
      <c r="K43" s="416"/>
      <c r="L43" s="400">
        <f>I41*K41</f>
        <v>0</v>
      </c>
      <c r="M43" s="463"/>
      <c r="N43" s="462" t="s">
        <v>272</v>
      </c>
      <c r="O43" s="464">
        <v>4.99</v>
      </c>
      <c r="P43" s="397">
        <f>O43*M43</f>
        <v>0</v>
      </c>
      <c r="Q43" s="410" t="s">
        <v>178</v>
      </c>
      <c r="R43" s="410"/>
      <c r="S43" s="410"/>
      <c r="T43" s="143"/>
    </row>
    <row r="44" spans="1:20" ht="18.75" customHeight="1" thickTop="1" x14ac:dyDescent="0.3">
      <c r="A44" s="159" t="s">
        <v>159</v>
      </c>
      <c r="B44" s="160"/>
      <c r="C44" s="160"/>
      <c r="D44" s="160"/>
      <c r="E44" s="399"/>
      <c r="F44" s="419" t="s">
        <v>203</v>
      </c>
      <c r="G44" s="445">
        <v>1.59</v>
      </c>
      <c r="H44" s="400">
        <f>E44*G44</f>
        <v>0</v>
      </c>
      <c r="I44" s="399"/>
      <c r="J44" s="419" t="s">
        <v>236</v>
      </c>
      <c r="K44" s="481">
        <v>4.99</v>
      </c>
      <c r="L44" s="418"/>
      <c r="M44" s="463"/>
      <c r="N44" s="462" t="s">
        <v>273</v>
      </c>
      <c r="O44" s="464">
        <v>4.99</v>
      </c>
      <c r="P44" s="397">
        <f>M44*O44</f>
        <v>0</v>
      </c>
      <c r="Q44" s="400"/>
      <c r="R44" s="400"/>
      <c r="S44" s="400"/>
      <c r="T44" s="143"/>
    </row>
    <row r="45" spans="1:20" ht="18.75" x14ac:dyDescent="0.3">
      <c r="A45" s="144"/>
      <c r="B45" s="145"/>
      <c r="C45" s="145"/>
      <c r="D45" s="145"/>
      <c r="E45" s="401"/>
      <c r="F45" s="419" t="s">
        <v>204</v>
      </c>
      <c r="G45" s="443">
        <v>1.99</v>
      </c>
      <c r="H45" s="398"/>
      <c r="I45" s="399"/>
      <c r="J45" s="419" t="s">
        <v>235</v>
      </c>
      <c r="K45" s="481">
        <v>4.99</v>
      </c>
      <c r="L45" s="418"/>
      <c r="M45" s="463"/>
      <c r="N45" s="462" t="s">
        <v>274</v>
      </c>
      <c r="O45" s="464">
        <v>7.99</v>
      </c>
      <c r="P45" s="397"/>
      <c r="Q45" s="400"/>
      <c r="R45" s="400"/>
      <c r="S45" s="400"/>
      <c r="T45" s="143"/>
    </row>
    <row r="46" spans="1:20" ht="19.5" customHeight="1" x14ac:dyDescent="0.35">
      <c r="A46" s="144"/>
      <c r="B46" s="145"/>
      <c r="C46" s="145"/>
      <c r="D46" s="145"/>
      <c r="E46" s="416"/>
      <c r="F46" s="416" t="s">
        <v>205</v>
      </c>
      <c r="G46" s="416"/>
      <c r="H46" s="403"/>
      <c r="I46" s="399"/>
      <c r="J46" s="419" t="s">
        <v>237</v>
      </c>
      <c r="K46" s="481">
        <v>4.99</v>
      </c>
      <c r="L46" s="418">
        <f>I44*K44</f>
        <v>0</v>
      </c>
      <c r="M46" s="465"/>
      <c r="N46" s="427" t="s">
        <v>275</v>
      </c>
      <c r="O46" s="466">
        <v>11.99</v>
      </c>
      <c r="P46" s="397"/>
      <c r="Q46" s="400"/>
      <c r="R46" s="400"/>
      <c r="S46" s="400"/>
      <c r="T46" s="143"/>
    </row>
    <row r="47" spans="1:20" ht="18.75" x14ac:dyDescent="0.3">
      <c r="A47" s="144"/>
      <c r="B47" s="145"/>
      <c r="C47" s="145"/>
      <c r="D47" s="145"/>
      <c r="E47" s="399"/>
      <c r="F47" s="419" t="s">
        <v>206</v>
      </c>
      <c r="G47" s="485">
        <v>2.59</v>
      </c>
      <c r="H47" s="400">
        <f>G47*E47</f>
        <v>0</v>
      </c>
      <c r="I47" s="395"/>
      <c r="J47" s="427" t="s">
        <v>168</v>
      </c>
      <c r="K47" s="444">
        <v>4.99</v>
      </c>
      <c r="L47" s="418">
        <f>I45*K45</f>
        <v>0</v>
      </c>
      <c r="M47" s="465"/>
      <c r="N47" s="427"/>
      <c r="O47" s="466"/>
      <c r="P47" s="397"/>
      <c r="Q47" s="400"/>
      <c r="R47" s="400"/>
      <c r="S47" s="400"/>
      <c r="T47" s="143"/>
    </row>
    <row r="48" spans="1:20" ht="18.75" x14ac:dyDescent="0.3">
      <c r="A48" s="144"/>
      <c r="B48" s="145"/>
      <c r="C48" s="145"/>
      <c r="D48" s="145"/>
      <c r="E48" s="399"/>
      <c r="F48" s="437" t="s">
        <v>207</v>
      </c>
      <c r="G48" s="486">
        <v>2.4900000000000002</v>
      </c>
      <c r="H48" s="400">
        <f>G48*E48</f>
        <v>0</v>
      </c>
      <c r="I48" s="395"/>
      <c r="J48" s="427"/>
      <c r="K48" s="444"/>
      <c r="L48" s="418">
        <f>I46*K46</f>
        <v>0</v>
      </c>
      <c r="M48" s="465"/>
      <c r="N48" s="427"/>
      <c r="O48" s="466"/>
      <c r="P48" s="397">
        <f>M48*O48</f>
        <v>0</v>
      </c>
      <c r="Q48" s="400"/>
      <c r="R48" s="400"/>
      <c r="S48" s="400"/>
      <c r="T48" s="143"/>
    </row>
    <row r="49" spans="1:20" ht="38.25" thickBot="1" x14ac:dyDescent="0.35">
      <c r="A49" s="144"/>
      <c r="B49" s="145"/>
      <c r="C49" s="145"/>
      <c r="D49" s="145"/>
      <c r="E49" s="404"/>
      <c r="F49" s="448" t="s">
        <v>208</v>
      </c>
      <c r="G49" s="487">
        <v>1.79</v>
      </c>
      <c r="H49" s="401"/>
      <c r="I49" s="399"/>
      <c r="J49" s="438" t="s">
        <v>169</v>
      </c>
      <c r="K49" s="481">
        <v>4.99</v>
      </c>
      <c r="L49" s="406">
        <f>I47*K47</f>
        <v>0</v>
      </c>
      <c r="M49" s="463"/>
      <c r="N49" s="437" t="s">
        <v>276</v>
      </c>
      <c r="O49" s="464">
        <v>7.99</v>
      </c>
      <c r="P49" s="397">
        <f>O49*M49</f>
        <v>0</v>
      </c>
      <c r="Q49" s="400"/>
      <c r="R49" s="400"/>
      <c r="S49" s="400"/>
      <c r="T49" s="143"/>
    </row>
    <row r="50" spans="1:20" ht="37.5" x14ac:dyDescent="0.3">
      <c r="A50" s="190" t="s">
        <v>0</v>
      </c>
      <c r="B50" s="191"/>
      <c r="C50" s="194">
        <f>SUM(H4:H53)+SUM(L4:L53)+SUM(P4:P53)+SUM(T4:T53)</f>
        <v>0</v>
      </c>
      <c r="D50" s="194"/>
      <c r="E50" s="405"/>
      <c r="F50" s="419" t="s">
        <v>209</v>
      </c>
      <c r="G50" s="488">
        <v>1.79</v>
      </c>
      <c r="H50" s="403"/>
      <c r="I50" s="395"/>
      <c r="J50" s="427" t="s">
        <v>238</v>
      </c>
      <c r="K50" s="444">
        <v>3.49</v>
      </c>
      <c r="L50" s="406"/>
      <c r="M50" s="463"/>
      <c r="N50" s="437" t="s">
        <v>278</v>
      </c>
      <c r="O50" s="464">
        <v>3.99</v>
      </c>
      <c r="P50" s="397"/>
      <c r="Q50" s="398"/>
      <c r="R50" s="398"/>
      <c r="S50" s="398"/>
      <c r="T50" s="140"/>
    </row>
    <row r="51" spans="1:20" ht="19.5" thickBot="1" x14ac:dyDescent="0.35">
      <c r="A51" s="192"/>
      <c r="B51" s="193"/>
      <c r="C51" s="195"/>
      <c r="D51" s="195"/>
      <c r="E51" s="405"/>
      <c r="F51" s="419" t="s">
        <v>228</v>
      </c>
      <c r="G51" s="488">
        <v>12.79</v>
      </c>
      <c r="H51" s="400">
        <f>G51*E51</f>
        <v>0</v>
      </c>
      <c r="I51" s="395"/>
      <c r="J51" s="427"/>
      <c r="K51" s="444"/>
      <c r="L51" s="418">
        <f>I49*K49</f>
        <v>0</v>
      </c>
      <c r="M51" s="463"/>
      <c r="N51" s="437" t="s">
        <v>277</v>
      </c>
      <c r="O51" s="464">
        <v>1.29</v>
      </c>
      <c r="P51" s="397">
        <f>O51*M51</f>
        <v>0</v>
      </c>
      <c r="Q51" s="398"/>
      <c r="R51" s="398"/>
      <c r="S51" s="398"/>
      <c r="T51" s="140"/>
    </row>
    <row r="52" spans="1:20" ht="18.75" customHeight="1" x14ac:dyDescent="0.3">
      <c r="A52" s="153"/>
      <c r="B52" s="154"/>
      <c r="C52" s="194"/>
      <c r="D52" s="194"/>
      <c r="E52" s="394"/>
      <c r="F52" s="447" t="s">
        <v>210</v>
      </c>
      <c r="G52" s="488">
        <v>1.59</v>
      </c>
      <c r="H52" s="403"/>
      <c r="I52" s="405"/>
      <c r="J52" s="419" t="s">
        <v>239</v>
      </c>
      <c r="K52" s="482">
        <v>3.49</v>
      </c>
      <c r="L52" s="406">
        <f>I50*K50</f>
        <v>0</v>
      </c>
      <c r="M52" s="467"/>
      <c r="N52" s="468"/>
      <c r="O52" s="469"/>
      <c r="P52" s="400"/>
      <c r="Q52" s="429"/>
      <c r="R52" s="430"/>
      <c r="S52" s="431"/>
      <c r="T52" s="140"/>
    </row>
    <row r="53" spans="1:20" ht="22.5" customHeight="1" x14ac:dyDescent="0.3">
      <c r="A53" s="155"/>
      <c r="B53" s="156"/>
      <c r="C53" s="196"/>
      <c r="D53" s="196"/>
      <c r="E53" s="404"/>
      <c r="F53" s="448" t="s">
        <v>242</v>
      </c>
      <c r="G53" s="487">
        <v>12.79</v>
      </c>
      <c r="H53" s="428"/>
      <c r="I53" s="405"/>
      <c r="J53" s="419" t="s">
        <v>240</v>
      </c>
      <c r="K53" s="482">
        <v>3.49</v>
      </c>
      <c r="L53" s="406"/>
      <c r="M53" s="470"/>
      <c r="N53" s="471"/>
      <c r="O53" s="472"/>
      <c r="P53" s="400"/>
      <c r="Q53" s="432"/>
      <c r="R53" s="433"/>
      <c r="S53" s="434"/>
      <c r="T53" s="140"/>
    </row>
    <row r="54" spans="1:20" ht="15.75" customHeight="1" x14ac:dyDescent="0.2">
      <c r="D54" s="2"/>
      <c r="E54" s="2"/>
      <c r="F54" s="2"/>
      <c r="G54" s="2"/>
      <c r="H54" s="2"/>
      <c r="I54" s="2"/>
      <c r="J54" s="2"/>
      <c r="K54" s="2"/>
      <c r="L54" s="2"/>
      <c r="M54" s="2"/>
      <c r="N54" s="2"/>
      <c r="O54" s="2"/>
      <c r="P54" s="2"/>
      <c r="Q54" s="2"/>
      <c r="R54" s="2"/>
      <c r="S54" s="2"/>
      <c r="T54" s="2"/>
    </row>
    <row r="55" spans="1:20" x14ac:dyDescent="0.2">
      <c r="D55" s="2"/>
      <c r="E55" s="2"/>
      <c r="F55" s="2"/>
      <c r="G55" s="2"/>
      <c r="H55" s="2"/>
      <c r="I55" s="2"/>
      <c r="J55" s="2"/>
      <c r="K55" s="2"/>
      <c r="L55" s="2"/>
      <c r="M55" s="2"/>
      <c r="N55" s="2"/>
      <c r="O55" s="2"/>
      <c r="P55" s="2"/>
      <c r="Q55" s="2"/>
      <c r="R55" s="2"/>
      <c r="S55" s="2"/>
      <c r="T55" s="2"/>
    </row>
    <row r="56" spans="1:20" ht="15.75" customHeight="1" x14ac:dyDescent="0.2">
      <c r="D56" s="2"/>
      <c r="E56" s="2"/>
      <c r="F56" s="2"/>
      <c r="G56" s="2"/>
      <c r="H56" s="2"/>
      <c r="I56" s="2"/>
      <c r="J56" s="2"/>
      <c r="K56" s="2"/>
      <c r="L56" s="2"/>
      <c r="M56" s="2"/>
      <c r="N56" s="2"/>
      <c r="O56" s="2"/>
      <c r="P56" s="2"/>
      <c r="Q56" s="2"/>
      <c r="R56" s="2"/>
      <c r="S56" s="2"/>
      <c r="T56" s="2"/>
    </row>
    <row r="57" spans="1:20" ht="16.5" customHeight="1" x14ac:dyDescent="0.2">
      <c r="E57" s="2"/>
      <c r="F57" s="2"/>
      <c r="G57" s="2"/>
      <c r="H57" s="2"/>
      <c r="I57" s="2"/>
      <c r="J57" s="2"/>
      <c r="K57" s="2"/>
      <c r="L57" s="2"/>
      <c r="M57" s="2"/>
      <c r="N57" s="2"/>
      <c r="O57" s="2"/>
      <c r="P57" s="2"/>
      <c r="Q57" s="2"/>
      <c r="R57" s="2"/>
      <c r="S57" s="2"/>
      <c r="T57" s="2"/>
    </row>
    <row r="58" spans="1:20" x14ac:dyDescent="0.2">
      <c r="E58" s="2"/>
      <c r="F58" s="2"/>
      <c r="G58" s="2"/>
      <c r="H58" s="2"/>
      <c r="I58" s="2"/>
      <c r="J58" s="2"/>
      <c r="K58" s="2"/>
      <c r="L58" s="2"/>
      <c r="M58" s="2"/>
      <c r="N58" s="2"/>
      <c r="O58" s="2"/>
      <c r="P58" s="2"/>
      <c r="Q58" s="2"/>
    </row>
    <row r="59" spans="1:20" x14ac:dyDescent="0.2">
      <c r="E59" s="2"/>
      <c r="F59" s="2"/>
      <c r="G59" s="2"/>
      <c r="H59" s="2"/>
      <c r="I59" s="2"/>
      <c r="J59" s="2"/>
      <c r="K59" s="2"/>
      <c r="L59" s="2"/>
      <c r="M59" s="2"/>
      <c r="N59" s="2"/>
      <c r="O59" s="2"/>
      <c r="P59" s="2"/>
      <c r="Q59" s="2"/>
    </row>
    <row r="60" spans="1:20" x14ac:dyDescent="0.2">
      <c r="E60" s="2"/>
      <c r="F60" s="2"/>
      <c r="G60" s="2"/>
      <c r="H60" s="2"/>
      <c r="I60" s="2"/>
      <c r="J60" s="2"/>
      <c r="K60" s="2"/>
      <c r="L60" s="2"/>
      <c r="M60" s="2"/>
      <c r="N60" s="2"/>
      <c r="O60" s="2"/>
      <c r="P60" s="2"/>
      <c r="Q60" s="2"/>
    </row>
    <row r="61" spans="1:20" x14ac:dyDescent="0.2">
      <c r="E61" s="2"/>
      <c r="F61" s="2"/>
      <c r="G61" s="2"/>
      <c r="H61" s="2"/>
      <c r="L61" s="2"/>
      <c r="M61" s="2"/>
      <c r="N61" s="2"/>
      <c r="O61" s="2"/>
      <c r="P61" s="2"/>
      <c r="Q61" s="2"/>
    </row>
    <row r="62" spans="1:20" x14ac:dyDescent="0.2">
      <c r="E62" s="2"/>
      <c r="F62" s="2"/>
      <c r="G62" s="2"/>
      <c r="H62" s="2"/>
      <c r="L62" s="2"/>
      <c r="M62" s="2"/>
      <c r="N62" s="2"/>
      <c r="O62" s="2"/>
      <c r="P62" s="2"/>
      <c r="Q62" s="2"/>
    </row>
    <row r="63" spans="1:20" x14ac:dyDescent="0.2">
      <c r="L63" s="2"/>
      <c r="M63" s="2"/>
      <c r="N63" s="2"/>
      <c r="O63" s="2"/>
      <c r="P63" s="2"/>
      <c r="Q63" s="2"/>
    </row>
    <row r="64" spans="1:20" x14ac:dyDescent="0.2">
      <c r="L64" s="2"/>
      <c r="M64" s="2"/>
      <c r="N64" s="2"/>
      <c r="O64" s="2"/>
      <c r="P64" s="2"/>
      <c r="Q64" s="2"/>
    </row>
    <row r="75" spans="2:2" x14ac:dyDescent="0.2">
      <c r="B75"/>
    </row>
  </sheetData>
  <protectedRanges>
    <protectedRange sqref="B75" name="Form_2_1"/>
  </protectedRanges>
  <mergeCells count="156">
    <mergeCell ref="M52:O53"/>
    <mergeCell ref="Q52:S53"/>
    <mergeCell ref="N29:O30"/>
    <mergeCell ref="J42:K42"/>
    <mergeCell ref="R17:R18"/>
    <mergeCell ref="Q17:Q18"/>
    <mergeCell ref="S17:S18"/>
    <mergeCell ref="R19:R20"/>
    <mergeCell ref="Q19:Q20"/>
    <mergeCell ref="R21:R22"/>
    <mergeCell ref="Q21:Q22"/>
    <mergeCell ref="Q33:S33"/>
    <mergeCell ref="R23:R24"/>
    <mergeCell ref="S21:S22"/>
    <mergeCell ref="S19:S20"/>
    <mergeCell ref="S23:S24"/>
    <mergeCell ref="Q23:Q24"/>
    <mergeCell ref="R25:R26"/>
    <mergeCell ref="S25:S26"/>
    <mergeCell ref="Q25:Q26"/>
    <mergeCell ref="E15:E17"/>
    <mergeCell ref="G15:G17"/>
    <mergeCell ref="E33:E36"/>
    <mergeCell ref="F33:F36"/>
    <mergeCell ref="G33:G36"/>
    <mergeCell ref="N10:N12"/>
    <mergeCell ref="O10:O12"/>
    <mergeCell ref="M10:M12"/>
    <mergeCell ref="N13:N15"/>
    <mergeCell ref="M13:M15"/>
    <mergeCell ref="O13:O15"/>
    <mergeCell ref="N25:N28"/>
    <mergeCell ref="O25:O28"/>
    <mergeCell ref="M25:M28"/>
    <mergeCell ref="E37:E39"/>
    <mergeCell ref="G37:G39"/>
    <mergeCell ref="N46:N48"/>
    <mergeCell ref="O46:O48"/>
    <mergeCell ref="M46:M48"/>
    <mergeCell ref="J6:J9"/>
    <mergeCell ref="K6:K9"/>
    <mergeCell ref="J10:J16"/>
    <mergeCell ref="K10:K16"/>
    <mergeCell ref="I6:I9"/>
    <mergeCell ref="I10:I16"/>
    <mergeCell ref="J17:J24"/>
    <mergeCell ref="I17:I24"/>
    <mergeCell ref="K17:K24"/>
    <mergeCell ref="J25:J33"/>
    <mergeCell ref="K25:K33"/>
    <mergeCell ref="I25:I33"/>
    <mergeCell ref="J34:J41"/>
    <mergeCell ref="I34:I41"/>
    <mergeCell ref="K34:K41"/>
    <mergeCell ref="H39:H40"/>
    <mergeCell ref="L37:L38"/>
    <mergeCell ref="A4:D4"/>
    <mergeCell ref="M17:M18"/>
    <mergeCell ref="N17:N18"/>
    <mergeCell ref="O17:O18"/>
    <mergeCell ref="L6:L7"/>
    <mergeCell ref="L8:L9"/>
    <mergeCell ref="L17:L20"/>
    <mergeCell ref="L21:L24"/>
    <mergeCell ref="H28:H29"/>
    <mergeCell ref="E28:E29"/>
    <mergeCell ref="F38:F39"/>
    <mergeCell ref="H37:H38"/>
    <mergeCell ref="A50:B51"/>
    <mergeCell ref="C50:D51"/>
    <mergeCell ref="C52:D53"/>
    <mergeCell ref="A16:B16"/>
    <mergeCell ref="C16:D16"/>
    <mergeCell ref="A21:B21"/>
    <mergeCell ref="C21:D21"/>
    <mergeCell ref="A20:D20"/>
    <mergeCell ref="C19:D19"/>
    <mergeCell ref="A17:B18"/>
    <mergeCell ref="C17:D17"/>
    <mergeCell ref="C18:D18"/>
    <mergeCell ref="H11:H12"/>
    <mergeCell ref="H20:H22"/>
    <mergeCell ref="M2:O3"/>
    <mergeCell ref="E2:G3"/>
    <mergeCell ref="I2:K3"/>
    <mergeCell ref="I4:K4"/>
    <mergeCell ref="M4:O4"/>
    <mergeCell ref="L13:L16"/>
    <mergeCell ref="P17:P18"/>
    <mergeCell ref="P25:P26"/>
    <mergeCell ref="A1:S1"/>
    <mergeCell ref="A5:D5"/>
    <mergeCell ref="A9:D9"/>
    <mergeCell ref="A6:D8"/>
    <mergeCell ref="A10:D12"/>
    <mergeCell ref="A13:D13"/>
    <mergeCell ref="A14:D15"/>
    <mergeCell ref="Q4:S4"/>
    <mergeCell ref="E4:G4"/>
    <mergeCell ref="Q2:S3"/>
    <mergeCell ref="A2:D3"/>
    <mergeCell ref="R11:R13"/>
    <mergeCell ref="Q11:Q13"/>
    <mergeCell ref="S11:S13"/>
    <mergeCell ref="R15:R16"/>
    <mergeCell ref="S15:S16"/>
    <mergeCell ref="Q15:Q16"/>
    <mergeCell ref="J47:J48"/>
    <mergeCell ref="J50:J51"/>
    <mergeCell ref="K47:K48"/>
    <mergeCell ref="K50:K51"/>
    <mergeCell ref="I47:I48"/>
    <mergeCell ref="I50:I51"/>
    <mergeCell ref="L49:L50"/>
    <mergeCell ref="L52:L53"/>
    <mergeCell ref="M7:M8"/>
    <mergeCell ref="N7:N8"/>
    <mergeCell ref="O7:O8"/>
    <mergeCell ref="P7:P8"/>
    <mergeCell ref="O19:O22"/>
    <mergeCell ref="N19:N22"/>
    <mergeCell ref="M19:M22"/>
    <mergeCell ref="N34:N35"/>
    <mergeCell ref="O34:O35"/>
    <mergeCell ref="M34:M35"/>
    <mergeCell ref="P34:P35"/>
    <mergeCell ref="N36:N37"/>
    <mergeCell ref="O36:O37"/>
    <mergeCell ref="P36:P37"/>
    <mergeCell ref="M36:M37"/>
    <mergeCell ref="P19:P22"/>
    <mergeCell ref="N23:N24"/>
    <mergeCell ref="M23:M24"/>
    <mergeCell ref="O23:O24"/>
    <mergeCell ref="P23:P24"/>
    <mergeCell ref="P27:P28"/>
    <mergeCell ref="P48:P51"/>
    <mergeCell ref="R6:R7"/>
    <mergeCell ref="Q6:Q7"/>
    <mergeCell ref="S6:S7"/>
    <mergeCell ref="R39:R40"/>
    <mergeCell ref="S39:S40"/>
    <mergeCell ref="Q39:Q40"/>
    <mergeCell ref="T33:T34"/>
    <mergeCell ref="T35:T36"/>
    <mergeCell ref="T37:T38"/>
    <mergeCell ref="T39:T40"/>
    <mergeCell ref="Q43:S43"/>
    <mergeCell ref="T6:T7"/>
    <mergeCell ref="A44:D44"/>
    <mergeCell ref="A23:D23"/>
    <mergeCell ref="P38:P40"/>
    <mergeCell ref="P41:P43"/>
    <mergeCell ref="P44:P47"/>
    <mergeCell ref="M29:M30"/>
    <mergeCell ref="P29:P30"/>
  </mergeCells>
  <phoneticPr fontId="0" type="noConversion"/>
  <dataValidations count="1">
    <dataValidation type="decimal" operator="greaterThanOrEqual" allowBlank="1" showInputMessage="1" showErrorMessage="1" error="Minimum 10" sqref="I25 E24:E28 I17 M23:M26 I10 M17:M19 M43:M45 M29:M31 E30:E31 I6:I7 E53 E48:E49 Q6:Q11 Q14:Q15 Q17 Q19 Q21 Q23 M33:M41 M49:M51">
      <formula1>10</formula1>
    </dataValidation>
  </dataValidations>
  <pageMargins left="0.5" right="0.5" top="0.5" bottom="0.5" header="0.5" footer="0.5"/>
  <pageSetup paperSize="5" scale="4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8" r:id="rId4" name="Check Box 28">
              <controlPr defaultSize="0" autoFill="0" autoLine="0" autoPict="0">
                <anchor moveWithCells="1">
                  <from>
                    <xdr:col>2</xdr:col>
                    <xdr:colOff>47625</xdr:colOff>
                    <xdr:row>16</xdr:row>
                    <xdr:rowOff>66675</xdr:rowOff>
                  </from>
                  <to>
                    <xdr:col>2</xdr:col>
                    <xdr:colOff>419100</xdr:colOff>
                    <xdr:row>17</xdr:row>
                    <xdr:rowOff>57150</xdr:rowOff>
                  </to>
                </anchor>
              </controlPr>
            </control>
          </mc:Choice>
        </mc:AlternateContent>
        <mc:AlternateContent xmlns:mc="http://schemas.openxmlformats.org/markup-compatibility/2006">
          <mc:Choice Requires="x14">
            <control shapeId="10269" r:id="rId5" name="Check Box 29">
              <controlPr defaultSize="0" autoFill="0" autoLine="0" autoPict="0">
                <anchor moveWithCells="1">
                  <from>
                    <xdr:col>3</xdr:col>
                    <xdr:colOff>114300</xdr:colOff>
                    <xdr:row>16</xdr:row>
                    <xdr:rowOff>171450</xdr:rowOff>
                  </from>
                  <to>
                    <xdr:col>3</xdr:col>
                    <xdr:colOff>485775</xdr:colOff>
                    <xdr:row>17</xdr:row>
                    <xdr:rowOff>161925</xdr:rowOff>
                  </to>
                </anchor>
              </controlPr>
            </control>
          </mc:Choice>
        </mc:AlternateContent>
        <mc:AlternateContent xmlns:mc="http://schemas.openxmlformats.org/markup-compatibility/2006">
          <mc:Choice Requires="x14">
            <control shapeId="10270" r:id="rId6" name="Check Box 30">
              <controlPr defaultSize="0" autoFill="0" autoLine="0" autoPict="0">
                <anchor moveWithCells="1">
                  <from>
                    <xdr:col>2</xdr:col>
                    <xdr:colOff>57150</xdr:colOff>
                    <xdr:row>20</xdr:row>
                    <xdr:rowOff>161925</xdr:rowOff>
                  </from>
                  <to>
                    <xdr:col>2</xdr:col>
                    <xdr:colOff>438150</xdr:colOff>
                    <xdr:row>21</xdr:row>
                    <xdr:rowOff>152400</xdr:rowOff>
                  </to>
                </anchor>
              </controlPr>
            </control>
          </mc:Choice>
        </mc:AlternateContent>
        <mc:AlternateContent xmlns:mc="http://schemas.openxmlformats.org/markup-compatibility/2006">
          <mc:Choice Requires="x14">
            <control shapeId="10271" r:id="rId7" name="Check Box 31">
              <controlPr defaultSize="0" autoFill="0" autoLine="0" autoPict="0">
                <anchor moveWithCells="1">
                  <from>
                    <xdr:col>3</xdr:col>
                    <xdr:colOff>95250</xdr:colOff>
                    <xdr:row>20</xdr:row>
                    <xdr:rowOff>161925</xdr:rowOff>
                  </from>
                  <to>
                    <xdr:col>3</xdr:col>
                    <xdr:colOff>466725</xdr:colOff>
                    <xdr:row>21</xdr:row>
                    <xdr:rowOff>152400</xdr:rowOff>
                  </to>
                </anchor>
              </controlPr>
            </control>
          </mc:Choice>
        </mc:AlternateContent>
        <mc:AlternateContent xmlns:mc="http://schemas.openxmlformats.org/markup-compatibility/2006">
          <mc:Choice Requires="x14">
            <control shapeId="10298" r:id="rId8" name="Check Box 58">
              <controlPr defaultSize="0" autoFill="0" autoLine="0" autoPict="0">
                <anchor moveWithCells="1">
                  <from>
                    <xdr:col>17</xdr:col>
                    <xdr:colOff>685800</xdr:colOff>
                    <xdr:row>42</xdr:row>
                    <xdr:rowOff>142875</xdr:rowOff>
                  </from>
                  <to>
                    <xdr:col>17</xdr:col>
                    <xdr:colOff>933450</xdr:colOff>
                    <xdr:row>43</xdr:row>
                    <xdr:rowOff>219075</xdr:rowOff>
                  </to>
                </anchor>
              </controlPr>
            </control>
          </mc:Choice>
        </mc:AlternateContent>
        <mc:AlternateContent xmlns:mc="http://schemas.openxmlformats.org/markup-compatibility/2006">
          <mc:Choice Requires="x14">
            <control shapeId="10299" r:id="rId9" name="Check Box 59">
              <controlPr defaultSize="0" autoFill="0" autoLine="0" autoPict="0">
                <anchor moveWithCells="1">
                  <from>
                    <xdr:col>17</xdr:col>
                    <xdr:colOff>2114550</xdr:colOff>
                    <xdr:row>42</xdr:row>
                    <xdr:rowOff>152400</xdr:rowOff>
                  </from>
                  <to>
                    <xdr:col>17</xdr:col>
                    <xdr:colOff>2362200</xdr:colOff>
                    <xdr:row>43</xdr:row>
                    <xdr:rowOff>228600</xdr:rowOff>
                  </to>
                </anchor>
              </controlPr>
            </control>
          </mc:Choice>
        </mc:AlternateContent>
        <mc:AlternateContent xmlns:mc="http://schemas.openxmlformats.org/markup-compatibility/2006">
          <mc:Choice Requires="x14">
            <control shapeId="10300" r:id="rId10" name="Check Box 60">
              <controlPr defaultSize="0" autoFill="0" autoLine="0" autoPict="0">
                <anchor moveWithCells="1">
                  <from>
                    <xdr:col>18</xdr:col>
                    <xdr:colOff>619125</xdr:colOff>
                    <xdr:row>42</xdr:row>
                    <xdr:rowOff>142875</xdr:rowOff>
                  </from>
                  <to>
                    <xdr:col>18</xdr:col>
                    <xdr:colOff>876300</xdr:colOff>
                    <xdr:row>43</xdr:row>
                    <xdr:rowOff>228600</xdr:rowOff>
                  </to>
                </anchor>
              </controlPr>
            </control>
          </mc:Choice>
        </mc:AlternateContent>
        <mc:AlternateContent xmlns:mc="http://schemas.openxmlformats.org/markup-compatibility/2006">
          <mc:Choice Requires="x14">
            <control shapeId="10301" r:id="rId11" name="Check Box 61">
              <controlPr defaultSize="0" autoFill="0" autoLine="0" autoPict="0">
                <anchor moveWithCells="1">
                  <from>
                    <xdr:col>17</xdr:col>
                    <xdr:colOff>685800</xdr:colOff>
                    <xdr:row>48</xdr:row>
                    <xdr:rowOff>400050</xdr:rowOff>
                  </from>
                  <to>
                    <xdr:col>17</xdr:col>
                    <xdr:colOff>933450</xdr:colOff>
                    <xdr:row>49</xdr:row>
                    <xdr:rowOff>247650</xdr:rowOff>
                  </to>
                </anchor>
              </controlPr>
            </control>
          </mc:Choice>
        </mc:AlternateContent>
        <mc:AlternateContent xmlns:mc="http://schemas.openxmlformats.org/markup-compatibility/2006">
          <mc:Choice Requires="x14">
            <control shapeId="10302" r:id="rId12" name="Check Box 62">
              <controlPr defaultSize="0" autoFill="0" autoLine="0" autoPict="0">
                <anchor moveWithCells="1">
                  <from>
                    <xdr:col>17</xdr:col>
                    <xdr:colOff>2114550</xdr:colOff>
                    <xdr:row>48</xdr:row>
                    <xdr:rowOff>409575</xdr:rowOff>
                  </from>
                  <to>
                    <xdr:col>17</xdr:col>
                    <xdr:colOff>2362200</xdr:colOff>
                    <xdr:row>49</xdr:row>
                    <xdr:rowOff>257175</xdr:rowOff>
                  </to>
                </anchor>
              </controlPr>
            </control>
          </mc:Choice>
        </mc:AlternateContent>
        <mc:AlternateContent xmlns:mc="http://schemas.openxmlformats.org/markup-compatibility/2006">
          <mc:Choice Requires="x14">
            <control shapeId="10303" r:id="rId13" name="Check Box 63">
              <controlPr defaultSize="0" autoFill="0" autoLine="0" autoPict="0">
                <anchor moveWithCells="1">
                  <from>
                    <xdr:col>18</xdr:col>
                    <xdr:colOff>619125</xdr:colOff>
                    <xdr:row>48</xdr:row>
                    <xdr:rowOff>400050</xdr:rowOff>
                  </from>
                  <to>
                    <xdr:col>18</xdr:col>
                    <xdr:colOff>866775</xdr:colOff>
                    <xdr:row>49</xdr:row>
                    <xdr:rowOff>266700</xdr:rowOff>
                  </to>
                </anchor>
              </controlPr>
            </control>
          </mc:Choice>
        </mc:AlternateContent>
        <mc:AlternateContent xmlns:mc="http://schemas.openxmlformats.org/markup-compatibility/2006">
          <mc:Choice Requires="x14">
            <control shapeId="10393" r:id="rId14" name="Check Box 153">
              <controlPr defaultSize="0" autoFill="0" autoLine="0" autoPict="0">
                <anchor moveWithCells="1">
                  <from>
                    <xdr:col>5</xdr:col>
                    <xdr:colOff>0</xdr:colOff>
                    <xdr:row>15</xdr:row>
                    <xdr:rowOff>19050</xdr:rowOff>
                  </from>
                  <to>
                    <xdr:col>5</xdr:col>
                    <xdr:colOff>990600</xdr:colOff>
                    <xdr:row>16</xdr:row>
                    <xdr:rowOff>0</xdr:rowOff>
                  </to>
                </anchor>
              </controlPr>
            </control>
          </mc:Choice>
        </mc:AlternateContent>
        <mc:AlternateContent xmlns:mc="http://schemas.openxmlformats.org/markup-compatibility/2006">
          <mc:Choice Requires="x14">
            <control shapeId="10394" r:id="rId15" name="Check Box 154">
              <controlPr defaultSize="0" autoFill="0" autoLine="0" autoPict="0">
                <anchor moveWithCells="1">
                  <from>
                    <xdr:col>5</xdr:col>
                    <xdr:colOff>923925</xdr:colOff>
                    <xdr:row>15</xdr:row>
                    <xdr:rowOff>19050</xdr:rowOff>
                  </from>
                  <to>
                    <xdr:col>5</xdr:col>
                    <xdr:colOff>1876425</xdr:colOff>
                    <xdr:row>16</xdr:row>
                    <xdr:rowOff>0</xdr:rowOff>
                  </to>
                </anchor>
              </controlPr>
            </control>
          </mc:Choice>
        </mc:AlternateContent>
        <mc:AlternateContent xmlns:mc="http://schemas.openxmlformats.org/markup-compatibility/2006">
          <mc:Choice Requires="x14">
            <control shapeId="10395" r:id="rId16" name="Check Box 155">
              <controlPr defaultSize="0" autoFill="0" autoLine="0" autoPict="0">
                <anchor moveWithCells="1">
                  <from>
                    <xdr:col>5</xdr:col>
                    <xdr:colOff>2028825</xdr:colOff>
                    <xdr:row>15</xdr:row>
                    <xdr:rowOff>28575</xdr:rowOff>
                  </from>
                  <to>
                    <xdr:col>6</xdr:col>
                    <xdr:colOff>247650</xdr:colOff>
                    <xdr:row>16</xdr:row>
                    <xdr:rowOff>0</xdr:rowOff>
                  </to>
                </anchor>
              </controlPr>
            </control>
          </mc:Choice>
        </mc:AlternateContent>
        <mc:AlternateContent xmlns:mc="http://schemas.openxmlformats.org/markup-compatibility/2006">
          <mc:Choice Requires="x14">
            <control shapeId="10396" r:id="rId17" name="Check Box 156">
              <controlPr defaultSize="0" autoFill="0" autoLine="0" autoPict="0">
                <anchor moveWithCells="1">
                  <from>
                    <xdr:col>5</xdr:col>
                    <xdr:colOff>0</xdr:colOff>
                    <xdr:row>16</xdr:row>
                    <xdr:rowOff>38100</xdr:rowOff>
                  </from>
                  <to>
                    <xdr:col>5</xdr:col>
                    <xdr:colOff>1000125</xdr:colOff>
                    <xdr:row>17</xdr:row>
                    <xdr:rowOff>9525</xdr:rowOff>
                  </to>
                </anchor>
              </controlPr>
            </control>
          </mc:Choice>
        </mc:AlternateContent>
        <mc:AlternateContent xmlns:mc="http://schemas.openxmlformats.org/markup-compatibility/2006">
          <mc:Choice Requires="x14">
            <control shapeId="10397" r:id="rId18" name="Check Box 157">
              <controlPr defaultSize="0" autoFill="0" autoLine="0" autoPict="0">
                <anchor moveWithCells="1">
                  <from>
                    <xdr:col>5</xdr:col>
                    <xdr:colOff>914400</xdr:colOff>
                    <xdr:row>16</xdr:row>
                    <xdr:rowOff>38100</xdr:rowOff>
                  </from>
                  <to>
                    <xdr:col>5</xdr:col>
                    <xdr:colOff>1866900</xdr:colOff>
                    <xdr:row>17</xdr:row>
                    <xdr:rowOff>9525</xdr:rowOff>
                  </to>
                </anchor>
              </controlPr>
            </control>
          </mc:Choice>
        </mc:AlternateContent>
        <mc:AlternateContent xmlns:mc="http://schemas.openxmlformats.org/markup-compatibility/2006">
          <mc:Choice Requires="x14">
            <control shapeId="10398" r:id="rId19" name="Check Box 158">
              <controlPr defaultSize="0" autoFill="0" autoLine="0" autoPict="0">
                <anchor moveWithCells="1">
                  <from>
                    <xdr:col>5</xdr:col>
                    <xdr:colOff>1819275</xdr:colOff>
                    <xdr:row>16</xdr:row>
                    <xdr:rowOff>47625</xdr:rowOff>
                  </from>
                  <to>
                    <xdr:col>6</xdr:col>
                    <xdr:colOff>38100</xdr:colOff>
                    <xdr:row>17</xdr:row>
                    <xdr:rowOff>0</xdr:rowOff>
                  </to>
                </anchor>
              </controlPr>
            </control>
          </mc:Choice>
        </mc:AlternateContent>
        <mc:AlternateContent xmlns:mc="http://schemas.openxmlformats.org/markup-compatibility/2006">
          <mc:Choice Requires="x14">
            <control shapeId="10399" r:id="rId20" name="Check Box 159">
              <controlPr defaultSize="0" autoFill="0" autoLine="0" autoPict="0">
                <anchor moveWithCells="1">
                  <from>
                    <xdr:col>5</xdr:col>
                    <xdr:colOff>2019300</xdr:colOff>
                    <xdr:row>14</xdr:row>
                    <xdr:rowOff>28575</xdr:rowOff>
                  </from>
                  <to>
                    <xdr:col>6</xdr:col>
                    <xdr:colOff>142875</xdr:colOff>
                    <xdr:row>15</xdr:row>
                    <xdr:rowOff>0</xdr:rowOff>
                  </to>
                </anchor>
              </controlPr>
            </control>
          </mc:Choice>
        </mc:AlternateContent>
        <mc:AlternateContent xmlns:mc="http://schemas.openxmlformats.org/markup-compatibility/2006">
          <mc:Choice Requires="x14">
            <control shapeId="10408" r:id="rId21" name="Check Box 168">
              <controlPr defaultSize="0" autoFill="0" autoLine="0" autoPict="0">
                <anchor moveWithCells="1">
                  <from>
                    <xdr:col>4</xdr:col>
                    <xdr:colOff>419100</xdr:colOff>
                    <xdr:row>29</xdr:row>
                    <xdr:rowOff>9525</xdr:rowOff>
                  </from>
                  <to>
                    <xdr:col>5</xdr:col>
                    <xdr:colOff>638175</xdr:colOff>
                    <xdr:row>29</xdr:row>
                    <xdr:rowOff>247650</xdr:rowOff>
                  </to>
                </anchor>
              </controlPr>
            </control>
          </mc:Choice>
        </mc:AlternateContent>
        <mc:AlternateContent xmlns:mc="http://schemas.openxmlformats.org/markup-compatibility/2006">
          <mc:Choice Requires="x14">
            <control shapeId="10410" r:id="rId22" name="Check Box 170">
              <controlPr defaultSize="0" autoFill="0" autoLine="0" autoPict="0">
                <anchor moveWithCells="1">
                  <from>
                    <xdr:col>5</xdr:col>
                    <xdr:colOff>1085850</xdr:colOff>
                    <xdr:row>29</xdr:row>
                    <xdr:rowOff>28575</xdr:rowOff>
                  </from>
                  <to>
                    <xdr:col>5</xdr:col>
                    <xdr:colOff>2181225</xdr:colOff>
                    <xdr:row>29</xdr:row>
                    <xdr:rowOff>247650</xdr:rowOff>
                  </to>
                </anchor>
              </controlPr>
            </control>
          </mc:Choice>
        </mc:AlternateContent>
        <mc:AlternateContent xmlns:mc="http://schemas.openxmlformats.org/markup-compatibility/2006">
          <mc:Choice Requires="x14">
            <control shapeId="10411" r:id="rId23" name="Check Box 171">
              <controlPr defaultSize="0" autoFill="0" autoLine="0" autoPict="0">
                <anchor moveWithCells="1">
                  <from>
                    <xdr:col>5</xdr:col>
                    <xdr:colOff>542925</xdr:colOff>
                    <xdr:row>29</xdr:row>
                    <xdr:rowOff>9525</xdr:rowOff>
                  </from>
                  <to>
                    <xdr:col>5</xdr:col>
                    <xdr:colOff>1200150</xdr:colOff>
                    <xdr:row>29</xdr:row>
                    <xdr:rowOff>247650</xdr:rowOff>
                  </to>
                </anchor>
              </controlPr>
            </control>
          </mc:Choice>
        </mc:AlternateContent>
        <mc:AlternateContent xmlns:mc="http://schemas.openxmlformats.org/markup-compatibility/2006">
          <mc:Choice Requires="x14">
            <control shapeId="10412" r:id="rId24" name="Check Box 172">
              <controlPr defaultSize="0" autoFill="0" autoLine="0" autoPict="0">
                <anchor moveWithCells="1">
                  <from>
                    <xdr:col>5</xdr:col>
                    <xdr:colOff>0</xdr:colOff>
                    <xdr:row>34</xdr:row>
                    <xdr:rowOff>9525</xdr:rowOff>
                  </from>
                  <to>
                    <xdr:col>5</xdr:col>
                    <xdr:colOff>1247775</xdr:colOff>
                    <xdr:row>34</xdr:row>
                    <xdr:rowOff>228600</xdr:rowOff>
                  </to>
                </anchor>
              </controlPr>
            </control>
          </mc:Choice>
        </mc:AlternateContent>
        <mc:AlternateContent xmlns:mc="http://schemas.openxmlformats.org/markup-compatibility/2006">
          <mc:Choice Requires="x14">
            <control shapeId="10413" r:id="rId25" name="Check Box 173">
              <controlPr defaultSize="0" autoFill="0" autoLine="0" autoPict="0">
                <anchor moveWithCells="1">
                  <from>
                    <xdr:col>5</xdr:col>
                    <xdr:colOff>1228725</xdr:colOff>
                    <xdr:row>34</xdr:row>
                    <xdr:rowOff>9525</xdr:rowOff>
                  </from>
                  <to>
                    <xdr:col>5</xdr:col>
                    <xdr:colOff>2476500</xdr:colOff>
                    <xdr:row>34</xdr:row>
                    <xdr:rowOff>228600</xdr:rowOff>
                  </to>
                </anchor>
              </controlPr>
            </control>
          </mc:Choice>
        </mc:AlternateContent>
        <mc:AlternateContent xmlns:mc="http://schemas.openxmlformats.org/markup-compatibility/2006">
          <mc:Choice Requires="x14">
            <control shapeId="10414" r:id="rId26" name="Check Box 174">
              <controlPr defaultSize="0" autoFill="0" autoLine="0" autoPict="0">
                <anchor moveWithCells="1">
                  <from>
                    <xdr:col>5</xdr:col>
                    <xdr:colOff>1228725</xdr:colOff>
                    <xdr:row>35</xdr:row>
                    <xdr:rowOff>9525</xdr:rowOff>
                  </from>
                  <to>
                    <xdr:col>5</xdr:col>
                    <xdr:colOff>2476500</xdr:colOff>
                    <xdr:row>35</xdr:row>
                    <xdr:rowOff>228600</xdr:rowOff>
                  </to>
                </anchor>
              </controlPr>
            </control>
          </mc:Choice>
        </mc:AlternateContent>
        <mc:AlternateContent xmlns:mc="http://schemas.openxmlformats.org/markup-compatibility/2006">
          <mc:Choice Requires="x14">
            <control shapeId="10417" r:id="rId27" name="Check Box 177">
              <controlPr defaultSize="0" autoFill="0" autoLine="0" autoPict="0">
                <anchor moveWithCells="1">
                  <from>
                    <xdr:col>5</xdr:col>
                    <xdr:colOff>0</xdr:colOff>
                    <xdr:row>34</xdr:row>
                    <xdr:rowOff>238125</xdr:rowOff>
                  </from>
                  <to>
                    <xdr:col>5</xdr:col>
                    <xdr:colOff>1247775</xdr:colOff>
                    <xdr:row>35</xdr:row>
                    <xdr:rowOff>219075</xdr:rowOff>
                  </to>
                </anchor>
              </controlPr>
            </control>
          </mc:Choice>
        </mc:AlternateContent>
        <mc:AlternateContent xmlns:mc="http://schemas.openxmlformats.org/markup-compatibility/2006">
          <mc:Choice Requires="x14">
            <control shapeId="10422" r:id="rId28" name="Check Box 182">
              <controlPr defaultSize="0" autoFill="0" autoLine="0" autoPict="0">
                <anchor moveWithCells="1">
                  <from>
                    <xdr:col>5</xdr:col>
                    <xdr:colOff>0</xdr:colOff>
                    <xdr:row>37</xdr:row>
                    <xdr:rowOff>9525</xdr:rowOff>
                  </from>
                  <to>
                    <xdr:col>5</xdr:col>
                    <xdr:colOff>1247775</xdr:colOff>
                    <xdr:row>38</xdr:row>
                    <xdr:rowOff>0</xdr:rowOff>
                  </to>
                </anchor>
              </controlPr>
            </control>
          </mc:Choice>
        </mc:AlternateContent>
        <mc:AlternateContent xmlns:mc="http://schemas.openxmlformats.org/markup-compatibility/2006">
          <mc:Choice Requires="x14">
            <control shapeId="10423" r:id="rId29" name="Check Box 183">
              <controlPr defaultSize="0" autoFill="0" autoLine="0" autoPict="0">
                <anchor moveWithCells="1">
                  <from>
                    <xdr:col>5</xdr:col>
                    <xdr:colOff>1114425</xdr:colOff>
                    <xdr:row>37</xdr:row>
                    <xdr:rowOff>19050</xdr:rowOff>
                  </from>
                  <to>
                    <xdr:col>5</xdr:col>
                    <xdr:colOff>2371725</xdr:colOff>
                    <xdr:row>38</xdr:row>
                    <xdr:rowOff>9525</xdr:rowOff>
                  </to>
                </anchor>
              </controlPr>
            </control>
          </mc:Choice>
        </mc:AlternateContent>
        <mc:AlternateContent xmlns:mc="http://schemas.openxmlformats.org/markup-compatibility/2006">
          <mc:Choice Requires="x14">
            <control shapeId="10424" r:id="rId30" name="Check Box 184">
              <controlPr defaultSize="0" autoFill="0" autoLine="0" autoPict="0">
                <anchor moveWithCells="1">
                  <from>
                    <xdr:col>5</xdr:col>
                    <xdr:colOff>0</xdr:colOff>
                    <xdr:row>38</xdr:row>
                    <xdr:rowOff>9525</xdr:rowOff>
                  </from>
                  <to>
                    <xdr:col>5</xdr:col>
                    <xdr:colOff>1247775</xdr:colOff>
                    <xdr:row>38</xdr:row>
                    <xdr:rowOff>228600</xdr:rowOff>
                  </to>
                </anchor>
              </controlPr>
            </control>
          </mc:Choice>
        </mc:AlternateContent>
        <mc:AlternateContent xmlns:mc="http://schemas.openxmlformats.org/markup-compatibility/2006">
          <mc:Choice Requires="x14">
            <control shapeId="10425" r:id="rId31" name="Check Box 185">
              <controlPr defaultSize="0" autoFill="0" autoLine="0" autoPict="0">
                <anchor moveWithCells="1">
                  <from>
                    <xdr:col>5</xdr:col>
                    <xdr:colOff>1133475</xdr:colOff>
                    <xdr:row>38</xdr:row>
                    <xdr:rowOff>19050</xdr:rowOff>
                  </from>
                  <to>
                    <xdr:col>5</xdr:col>
                    <xdr:colOff>2381250</xdr:colOff>
                    <xdr:row>39</xdr:row>
                    <xdr:rowOff>0</xdr:rowOff>
                  </to>
                </anchor>
              </controlPr>
            </control>
          </mc:Choice>
        </mc:AlternateContent>
        <mc:AlternateContent xmlns:mc="http://schemas.openxmlformats.org/markup-compatibility/2006">
          <mc:Choice Requires="x14">
            <control shapeId="10427" r:id="rId32" name="Check Box 187">
              <controlPr defaultSize="0" autoFill="0" autoLine="0" autoPict="0">
                <anchor moveWithCells="1">
                  <from>
                    <xdr:col>17</xdr:col>
                    <xdr:colOff>76200</xdr:colOff>
                    <xdr:row>8</xdr:row>
                    <xdr:rowOff>866775</xdr:rowOff>
                  </from>
                  <to>
                    <xdr:col>17</xdr:col>
                    <xdr:colOff>2819400</xdr:colOff>
                    <xdr:row>9</xdr:row>
                    <xdr:rowOff>19050</xdr:rowOff>
                  </to>
                </anchor>
              </controlPr>
            </control>
          </mc:Choice>
        </mc:AlternateContent>
        <mc:AlternateContent xmlns:mc="http://schemas.openxmlformats.org/markup-compatibility/2006">
          <mc:Choice Requires="x14">
            <control shapeId="10429" r:id="rId33" name="Check Box 189">
              <controlPr defaultSize="0" autoFill="0" autoLine="0" autoPict="0">
                <anchor moveWithCells="1">
                  <from>
                    <xdr:col>17</xdr:col>
                    <xdr:colOff>57150</xdr:colOff>
                    <xdr:row>8</xdr:row>
                    <xdr:rowOff>495300</xdr:rowOff>
                  </from>
                  <to>
                    <xdr:col>17</xdr:col>
                    <xdr:colOff>2771775</xdr:colOff>
                    <xdr:row>8</xdr:row>
                    <xdr:rowOff>828675</xdr:rowOff>
                  </to>
                </anchor>
              </controlPr>
            </control>
          </mc:Choice>
        </mc:AlternateContent>
        <mc:AlternateContent xmlns:mc="http://schemas.openxmlformats.org/markup-compatibility/2006">
          <mc:Choice Requires="x14">
            <control shapeId="10430" r:id="rId34" name="Check Box 190">
              <controlPr defaultSize="0" autoFill="0" autoLine="0" autoPict="0">
                <anchor moveWithCells="1">
                  <from>
                    <xdr:col>17</xdr:col>
                    <xdr:colOff>76200</xdr:colOff>
                    <xdr:row>8</xdr:row>
                    <xdr:rowOff>66675</xdr:rowOff>
                  </from>
                  <to>
                    <xdr:col>17</xdr:col>
                    <xdr:colOff>2867025</xdr:colOff>
                    <xdr:row>8</xdr:row>
                    <xdr:rowOff>533400</xdr:rowOff>
                  </to>
                </anchor>
              </controlPr>
            </control>
          </mc:Choice>
        </mc:AlternateContent>
        <mc:AlternateContent xmlns:mc="http://schemas.openxmlformats.org/markup-compatibility/2006">
          <mc:Choice Requires="x14">
            <control shapeId="10433" r:id="rId35" name="Check Box 193">
              <controlPr defaultSize="0" autoFill="0" autoLine="0" autoPict="0">
                <anchor moveWithCells="1">
                  <from>
                    <xdr:col>17</xdr:col>
                    <xdr:colOff>38100</xdr:colOff>
                    <xdr:row>10</xdr:row>
                    <xdr:rowOff>47625</xdr:rowOff>
                  </from>
                  <to>
                    <xdr:col>17</xdr:col>
                    <xdr:colOff>2781300</xdr:colOff>
                    <xdr:row>11</xdr:row>
                    <xdr:rowOff>38100</xdr:rowOff>
                  </to>
                </anchor>
              </controlPr>
            </control>
          </mc:Choice>
        </mc:AlternateContent>
        <mc:AlternateContent xmlns:mc="http://schemas.openxmlformats.org/markup-compatibility/2006">
          <mc:Choice Requires="x14">
            <control shapeId="10434" r:id="rId36" name="Check Box 194">
              <controlPr defaultSize="0" autoFill="0" autoLine="0" autoPict="0">
                <anchor moveWithCells="1">
                  <from>
                    <xdr:col>17</xdr:col>
                    <xdr:colOff>38100</xdr:colOff>
                    <xdr:row>11</xdr:row>
                    <xdr:rowOff>28575</xdr:rowOff>
                  </from>
                  <to>
                    <xdr:col>17</xdr:col>
                    <xdr:colOff>2781300</xdr:colOff>
                    <xdr:row>12</xdr:row>
                    <xdr:rowOff>19050</xdr:rowOff>
                  </to>
                </anchor>
              </controlPr>
            </control>
          </mc:Choice>
        </mc:AlternateContent>
        <mc:AlternateContent xmlns:mc="http://schemas.openxmlformats.org/markup-compatibility/2006">
          <mc:Choice Requires="x14">
            <control shapeId="10435" r:id="rId37" name="Check Box 195">
              <controlPr defaultSize="0" autoFill="0" autoLine="0" autoPict="0">
                <anchor moveWithCells="1">
                  <from>
                    <xdr:col>17</xdr:col>
                    <xdr:colOff>47625</xdr:colOff>
                    <xdr:row>12</xdr:row>
                    <xdr:rowOff>28575</xdr:rowOff>
                  </from>
                  <to>
                    <xdr:col>17</xdr:col>
                    <xdr:colOff>2790825</xdr:colOff>
                    <xdr:row>13</xdr:row>
                    <xdr:rowOff>19050</xdr:rowOff>
                  </to>
                </anchor>
              </controlPr>
            </control>
          </mc:Choice>
        </mc:AlternateContent>
        <mc:AlternateContent xmlns:mc="http://schemas.openxmlformats.org/markup-compatibility/2006">
          <mc:Choice Requires="x14">
            <control shapeId="10440" r:id="rId38" name="Check Box 200">
              <controlPr defaultSize="0" autoFill="0" autoLine="0" autoPict="0">
                <anchor moveWithCells="1">
                  <from>
                    <xdr:col>17</xdr:col>
                    <xdr:colOff>171450</xdr:colOff>
                    <xdr:row>31</xdr:row>
                    <xdr:rowOff>257175</xdr:rowOff>
                  </from>
                  <to>
                    <xdr:col>17</xdr:col>
                    <xdr:colOff>876300</xdr:colOff>
                    <xdr:row>32</xdr:row>
                    <xdr:rowOff>238125</xdr:rowOff>
                  </to>
                </anchor>
              </controlPr>
            </control>
          </mc:Choice>
        </mc:AlternateContent>
        <mc:AlternateContent xmlns:mc="http://schemas.openxmlformats.org/markup-compatibility/2006">
          <mc:Choice Requires="x14">
            <control shapeId="10441" r:id="rId39" name="Check Box 201">
              <controlPr defaultSize="0" autoFill="0" autoLine="0" autoPict="0" macro="[0]!CheckBox57_Click" altText="12  Slices">
                <anchor moveWithCells="1">
                  <from>
                    <xdr:col>17</xdr:col>
                    <xdr:colOff>1390650</xdr:colOff>
                    <xdr:row>31</xdr:row>
                    <xdr:rowOff>257175</xdr:rowOff>
                  </from>
                  <to>
                    <xdr:col>17</xdr:col>
                    <xdr:colOff>2095500</xdr:colOff>
                    <xdr:row>32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21"/>
    <pageSetUpPr fitToPage="1"/>
  </sheetPr>
  <dimension ref="A1:AA61"/>
  <sheetViews>
    <sheetView zoomScaleNormal="100" workbookViewId="0">
      <selection activeCell="C12" sqref="C12:D12"/>
    </sheetView>
  </sheetViews>
  <sheetFormatPr defaultRowHeight="12.75" x14ac:dyDescent="0.2"/>
  <cols>
    <col min="1" max="1" width="8.5" style="1" bestFit="1" customWidth="1"/>
    <col min="2" max="2" width="9.33203125" style="1"/>
    <col min="3" max="3" width="11" style="1" customWidth="1"/>
    <col min="4" max="4" width="15.1640625" style="1" customWidth="1"/>
    <col min="5" max="5" width="0.1640625" style="1" customWidth="1"/>
    <col min="6" max="9" width="9.33203125" style="1"/>
    <col min="10" max="10" width="12.1640625" style="1" bestFit="1" customWidth="1"/>
    <col min="11" max="11" width="9.5" style="1" hidden="1" customWidth="1"/>
    <col min="12" max="12" width="0.33203125" style="1" customWidth="1"/>
    <col min="13" max="13" width="9.33203125" style="1"/>
    <col min="14" max="14" width="9.5" style="1" bestFit="1" customWidth="1"/>
    <col min="15" max="16" width="9.33203125" style="1"/>
    <col min="17" max="17" width="9.5" style="1" bestFit="1" customWidth="1"/>
    <col min="18" max="18" width="11" style="1" bestFit="1" customWidth="1"/>
    <col min="19" max="19" width="9.83203125" style="1" hidden="1" customWidth="1"/>
    <col min="20" max="20" width="0.33203125" style="81" customWidth="1"/>
    <col min="21" max="21" width="11.1640625" style="1" customWidth="1"/>
    <col min="22" max="26" width="9.33203125" style="1"/>
    <col min="27" max="27" width="0" style="1" hidden="1" customWidth="1"/>
    <col min="28" max="16384" width="9.33203125" style="1"/>
  </cols>
  <sheetData>
    <row r="1" spans="1:27" ht="18" x14ac:dyDescent="0.25">
      <c r="A1" s="184" t="s">
        <v>58</v>
      </c>
      <c r="B1" s="185"/>
      <c r="C1" s="185"/>
      <c r="D1" s="186"/>
      <c r="E1" s="53"/>
      <c r="F1" s="217" t="s">
        <v>145</v>
      </c>
      <c r="G1" s="218"/>
      <c r="H1" s="218"/>
      <c r="I1" s="218"/>
      <c r="J1" s="218"/>
      <c r="K1" s="82"/>
      <c r="L1" s="78"/>
      <c r="M1" s="217" t="s">
        <v>146</v>
      </c>
      <c r="N1" s="218"/>
      <c r="O1" s="218"/>
      <c r="P1" s="218"/>
      <c r="Q1" s="218"/>
      <c r="R1" s="218"/>
      <c r="S1" s="221"/>
      <c r="T1" s="78"/>
      <c r="U1" s="217" t="s">
        <v>59</v>
      </c>
      <c r="V1" s="218"/>
      <c r="W1" s="218"/>
      <c r="X1" s="218"/>
      <c r="Y1" s="218"/>
      <c r="Z1" s="218"/>
      <c r="AA1" s="221"/>
    </row>
    <row r="2" spans="1:27" ht="33" customHeight="1" x14ac:dyDescent="0.25">
      <c r="A2" s="54"/>
      <c r="B2" s="27"/>
      <c r="C2" s="27"/>
      <c r="D2" s="102"/>
      <c r="E2" s="55"/>
      <c r="F2" s="219"/>
      <c r="G2" s="220"/>
      <c r="H2" s="220"/>
      <c r="I2" s="220"/>
      <c r="J2" s="220"/>
      <c r="K2" s="83"/>
      <c r="L2" s="79"/>
      <c r="M2" s="222"/>
      <c r="N2" s="223"/>
      <c r="O2" s="223"/>
      <c r="P2" s="223"/>
      <c r="Q2" s="223"/>
      <c r="R2" s="223"/>
      <c r="S2" s="224"/>
      <c r="T2" s="79"/>
      <c r="U2" s="222"/>
      <c r="V2" s="223"/>
      <c r="W2" s="223"/>
      <c r="X2" s="223"/>
      <c r="Y2" s="223"/>
      <c r="Z2" s="223"/>
      <c r="AA2" s="224"/>
    </row>
    <row r="3" spans="1:27" ht="15.75" x14ac:dyDescent="0.25">
      <c r="A3" s="225" t="s">
        <v>60</v>
      </c>
      <c r="B3" s="226"/>
      <c r="C3" s="226"/>
      <c r="D3" s="227"/>
      <c r="E3" s="55"/>
      <c r="F3" s="73"/>
      <c r="G3" s="61" t="s">
        <v>61</v>
      </c>
      <c r="H3" s="62"/>
      <c r="I3" s="62"/>
      <c r="J3" s="62"/>
      <c r="K3" s="84"/>
      <c r="L3" s="79"/>
      <c r="M3" s="87"/>
      <c r="N3" s="61"/>
      <c r="O3" s="61" t="s">
        <v>61</v>
      </c>
      <c r="P3" s="61"/>
      <c r="Q3" s="61"/>
      <c r="R3" s="61"/>
      <c r="S3" s="88"/>
      <c r="T3" s="79"/>
      <c r="U3" s="99" t="s">
        <v>57</v>
      </c>
      <c r="V3" s="63"/>
      <c r="W3" s="63" t="s">
        <v>61</v>
      </c>
      <c r="X3" s="63"/>
      <c r="Y3" s="63"/>
      <c r="Z3" s="63"/>
      <c r="AA3" s="64"/>
    </row>
    <row r="4" spans="1:27" ht="20.25" x14ac:dyDescent="0.25">
      <c r="A4" s="228" t="s">
        <v>62</v>
      </c>
      <c r="B4" s="229"/>
      <c r="C4" s="230"/>
      <c r="D4" s="231"/>
      <c r="E4" s="55"/>
      <c r="F4" s="74"/>
      <c r="G4" s="232" t="s">
        <v>31</v>
      </c>
      <c r="H4" s="233"/>
      <c r="I4" s="233"/>
      <c r="J4" s="30">
        <v>3.25</v>
      </c>
      <c r="K4" s="65">
        <f t="shared" ref="K4:K14" si="0">+F4*J4</f>
        <v>0</v>
      </c>
      <c r="L4" s="55"/>
      <c r="M4" s="234" t="s">
        <v>63</v>
      </c>
      <c r="N4" s="235"/>
      <c r="O4" s="235"/>
      <c r="P4" s="235"/>
      <c r="Q4" s="235"/>
      <c r="R4" s="235"/>
      <c r="S4" s="89"/>
      <c r="T4" s="79"/>
      <c r="U4" s="236" t="s">
        <v>64</v>
      </c>
      <c r="V4" s="237"/>
      <c r="W4" s="237"/>
      <c r="X4" s="237"/>
      <c r="Y4" s="237"/>
      <c r="Z4" s="237"/>
      <c r="AA4" s="65"/>
    </row>
    <row r="5" spans="1:27" ht="15.75" x14ac:dyDescent="0.25">
      <c r="A5" s="238"/>
      <c r="B5" s="239"/>
      <c r="C5" s="239"/>
      <c r="D5" s="240"/>
      <c r="E5" s="55"/>
      <c r="F5" s="74"/>
      <c r="G5" s="232" t="s">
        <v>65</v>
      </c>
      <c r="H5" s="233"/>
      <c r="I5" s="233"/>
      <c r="J5" s="30">
        <v>2.75</v>
      </c>
      <c r="K5" s="65">
        <f t="shared" si="0"/>
        <v>0</v>
      </c>
      <c r="L5" s="55"/>
      <c r="M5" s="90"/>
      <c r="N5" s="241" t="s">
        <v>66</v>
      </c>
      <c r="O5" s="242"/>
      <c r="P5" s="242"/>
      <c r="Q5" s="242"/>
      <c r="R5" s="31">
        <v>3.95</v>
      </c>
      <c r="S5" s="89">
        <f>+M5*R5</f>
        <v>0</v>
      </c>
      <c r="T5" s="79"/>
      <c r="U5" s="100"/>
      <c r="V5" s="32" t="s">
        <v>67</v>
      </c>
      <c r="W5" s="33"/>
      <c r="X5" s="33"/>
      <c r="Y5" s="33"/>
      <c r="Z5" s="34">
        <v>14.95</v>
      </c>
      <c r="AA5" s="243">
        <f>+U5*Z5</f>
        <v>0</v>
      </c>
    </row>
    <row r="6" spans="1:27" ht="15.75" x14ac:dyDescent="0.25">
      <c r="A6" s="245" t="s">
        <v>68</v>
      </c>
      <c r="B6" s="246"/>
      <c r="C6" s="247"/>
      <c r="D6" s="248"/>
      <c r="E6" s="55"/>
      <c r="F6" s="74"/>
      <c r="G6" s="249" t="s">
        <v>32</v>
      </c>
      <c r="H6" s="250"/>
      <c r="I6" s="250"/>
      <c r="J6" s="30">
        <v>1.95</v>
      </c>
      <c r="K6" s="65">
        <f t="shared" si="0"/>
        <v>0</v>
      </c>
      <c r="L6" s="55"/>
      <c r="M6" s="251"/>
      <c r="N6" s="253" t="s">
        <v>69</v>
      </c>
      <c r="O6" s="254"/>
      <c r="P6" s="254"/>
      <c r="Q6" s="254"/>
      <c r="R6" s="255"/>
      <c r="S6" s="243">
        <f>+M6*R7</f>
        <v>0</v>
      </c>
      <c r="T6" s="79"/>
      <c r="U6" s="101"/>
      <c r="V6" s="35"/>
      <c r="W6" s="35"/>
      <c r="X6" s="35"/>
      <c r="Y6" s="35"/>
      <c r="Z6" s="36"/>
      <c r="AA6" s="244"/>
    </row>
    <row r="7" spans="1:27" ht="15.75" x14ac:dyDescent="0.25">
      <c r="A7" s="256"/>
      <c r="B7" s="257"/>
      <c r="C7" s="257"/>
      <c r="D7" s="258"/>
      <c r="E7" s="55"/>
      <c r="F7" s="74"/>
      <c r="G7" s="249" t="s">
        <v>70</v>
      </c>
      <c r="H7" s="250"/>
      <c r="I7" s="250"/>
      <c r="J7" s="30">
        <v>1.95</v>
      </c>
      <c r="K7" s="65">
        <f t="shared" si="0"/>
        <v>0</v>
      </c>
      <c r="L7" s="55"/>
      <c r="M7" s="252"/>
      <c r="N7" s="241" t="s">
        <v>71</v>
      </c>
      <c r="O7" s="242"/>
      <c r="P7" s="242"/>
      <c r="Q7" s="242"/>
      <c r="R7" s="31">
        <v>5.99</v>
      </c>
      <c r="S7" s="244"/>
      <c r="T7" s="79"/>
      <c r="U7" s="100"/>
      <c r="V7" s="32" t="s">
        <v>72</v>
      </c>
      <c r="W7" s="33"/>
      <c r="X7" s="33"/>
      <c r="Y7" s="33"/>
      <c r="Z7" s="34">
        <v>18.399999999999999</v>
      </c>
      <c r="AA7" s="243">
        <f>+U7*Z7</f>
        <v>0</v>
      </c>
    </row>
    <row r="8" spans="1:27" ht="15.75" x14ac:dyDescent="0.25">
      <c r="A8" s="245" t="s">
        <v>73</v>
      </c>
      <c r="B8" s="259"/>
      <c r="C8" s="260" t="s">
        <v>74</v>
      </c>
      <c r="D8" s="261"/>
      <c r="E8" s="55"/>
      <c r="F8" s="74"/>
      <c r="G8" s="249" t="s">
        <v>33</v>
      </c>
      <c r="H8" s="250"/>
      <c r="I8" s="250"/>
      <c r="J8" s="30">
        <v>2.75</v>
      </c>
      <c r="K8" s="65">
        <f t="shared" si="0"/>
        <v>0</v>
      </c>
      <c r="L8" s="55"/>
      <c r="M8" s="74"/>
      <c r="N8" s="262" t="s">
        <v>50</v>
      </c>
      <c r="O8" s="263"/>
      <c r="P8" s="263"/>
      <c r="Q8" s="263"/>
      <c r="R8" s="30">
        <v>5.89</v>
      </c>
      <c r="S8" s="65">
        <f t="shared" ref="S8:S15" si="1">+M8*R8</f>
        <v>0</v>
      </c>
      <c r="T8" s="79"/>
      <c r="U8" s="94"/>
      <c r="V8" s="37"/>
      <c r="W8" s="37"/>
      <c r="X8" s="37"/>
      <c r="Y8" s="37"/>
      <c r="Z8" s="38"/>
      <c r="AA8" s="244"/>
    </row>
    <row r="9" spans="1:27" ht="15.75" x14ac:dyDescent="0.25">
      <c r="A9" s="264"/>
      <c r="B9" s="265"/>
      <c r="C9" s="39"/>
      <c r="D9" s="103"/>
      <c r="E9" s="55"/>
      <c r="F9" s="75"/>
      <c r="G9" s="28" t="s">
        <v>34</v>
      </c>
      <c r="H9" s="29"/>
      <c r="I9" s="29"/>
      <c r="J9" s="30">
        <v>1.85</v>
      </c>
      <c r="K9" s="65">
        <f t="shared" si="0"/>
        <v>0</v>
      </c>
      <c r="L9" s="55"/>
      <c r="M9" s="74"/>
      <c r="N9" s="232" t="s">
        <v>51</v>
      </c>
      <c r="O9" s="233"/>
      <c r="P9" s="233"/>
      <c r="Q9" s="233"/>
      <c r="R9" s="30">
        <v>6.5</v>
      </c>
      <c r="S9" s="65">
        <f t="shared" si="1"/>
        <v>0</v>
      </c>
      <c r="T9" s="79"/>
      <c r="U9" s="74"/>
      <c r="V9" s="262" t="s">
        <v>75</v>
      </c>
      <c r="W9" s="263"/>
      <c r="X9" s="263"/>
      <c r="Y9" s="263"/>
      <c r="Z9" s="30">
        <v>12.25</v>
      </c>
      <c r="AA9" s="65">
        <f t="shared" ref="AA9:AA18" si="2">+U9*Z9</f>
        <v>0</v>
      </c>
    </row>
    <row r="10" spans="1:27" ht="15.75" x14ac:dyDescent="0.25">
      <c r="A10" s="228" t="s">
        <v>76</v>
      </c>
      <c r="B10" s="266"/>
      <c r="C10" s="40"/>
      <c r="D10" s="104"/>
      <c r="E10" s="55"/>
      <c r="F10" s="74"/>
      <c r="G10" s="28" t="s">
        <v>77</v>
      </c>
      <c r="H10" s="29"/>
      <c r="I10" s="29"/>
      <c r="J10" s="30">
        <v>2.5</v>
      </c>
      <c r="K10" s="65">
        <f t="shared" si="0"/>
        <v>0</v>
      </c>
      <c r="L10" s="55"/>
      <c r="M10" s="74"/>
      <c r="N10" s="232" t="s">
        <v>52</v>
      </c>
      <c r="O10" s="233"/>
      <c r="P10" s="233"/>
      <c r="Q10" s="233"/>
      <c r="R10" s="30">
        <v>6.5</v>
      </c>
      <c r="S10" s="65">
        <f t="shared" si="1"/>
        <v>0</v>
      </c>
      <c r="T10" s="79"/>
      <c r="U10" s="74"/>
      <c r="V10" s="262" t="s">
        <v>78</v>
      </c>
      <c r="W10" s="263"/>
      <c r="X10" s="263"/>
      <c r="Y10" s="263"/>
      <c r="Z10" s="30">
        <v>12.25</v>
      </c>
      <c r="AA10" s="65">
        <f t="shared" si="2"/>
        <v>0</v>
      </c>
    </row>
    <row r="11" spans="1:27" ht="15.75" x14ac:dyDescent="0.25">
      <c r="A11" s="264"/>
      <c r="B11" s="265"/>
      <c r="C11" s="41"/>
      <c r="D11" s="105"/>
      <c r="E11" s="55"/>
      <c r="F11" s="76"/>
      <c r="G11" s="28" t="s">
        <v>35</v>
      </c>
      <c r="H11" s="29"/>
      <c r="I11" s="29"/>
      <c r="J11" s="51">
        <v>1.85</v>
      </c>
      <c r="K11" s="65">
        <f t="shared" si="0"/>
        <v>0</v>
      </c>
      <c r="L11" s="55"/>
      <c r="M11" s="77"/>
      <c r="N11" s="232" t="s">
        <v>53</v>
      </c>
      <c r="O11" s="233"/>
      <c r="P11" s="233"/>
      <c r="Q11" s="233"/>
      <c r="R11" s="51">
        <v>5.99</v>
      </c>
      <c r="S11" s="65">
        <f t="shared" si="1"/>
        <v>0</v>
      </c>
      <c r="T11" s="79"/>
      <c r="U11" s="77"/>
      <c r="V11" s="262" t="s">
        <v>79</v>
      </c>
      <c r="W11" s="263"/>
      <c r="X11" s="263"/>
      <c r="Y11" s="263"/>
      <c r="Z11" s="51">
        <v>12.25</v>
      </c>
      <c r="AA11" s="65">
        <f t="shared" si="2"/>
        <v>0</v>
      </c>
    </row>
    <row r="12" spans="1:27" ht="15.75" x14ac:dyDescent="0.25">
      <c r="A12" s="267" t="s">
        <v>80</v>
      </c>
      <c r="B12" s="268"/>
      <c r="C12" s="269" t="s">
        <v>81</v>
      </c>
      <c r="D12" s="270"/>
      <c r="E12" s="55"/>
      <c r="F12" s="77"/>
      <c r="G12" s="232" t="s">
        <v>82</v>
      </c>
      <c r="H12" s="233"/>
      <c r="I12" s="233"/>
      <c r="J12" s="51">
        <v>2.9</v>
      </c>
      <c r="K12" s="65">
        <f t="shared" si="0"/>
        <v>0</v>
      </c>
      <c r="L12" s="55"/>
      <c r="M12" s="77"/>
      <c r="N12" s="232" t="s">
        <v>56</v>
      </c>
      <c r="O12" s="233"/>
      <c r="P12" s="233"/>
      <c r="Q12" s="233"/>
      <c r="R12" s="51">
        <v>3.5</v>
      </c>
      <c r="S12" s="65">
        <f t="shared" si="1"/>
        <v>0</v>
      </c>
      <c r="T12" s="79"/>
      <c r="U12" s="77"/>
      <c r="V12" s="262" t="s">
        <v>83</v>
      </c>
      <c r="W12" s="263"/>
      <c r="X12" s="263"/>
      <c r="Y12" s="263"/>
      <c r="Z12" s="51">
        <v>12.25</v>
      </c>
      <c r="AA12" s="65">
        <f t="shared" si="2"/>
        <v>0</v>
      </c>
    </row>
    <row r="13" spans="1:27" ht="15.75" x14ac:dyDescent="0.25">
      <c r="A13" s="271">
        <v>0</v>
      </c>
      <c r="B13" s="272"/>
      <c r="C13" s="275"/>
      <c r="D13" s="276"/>
      <c r="E13" s="55"/>
      <c r="F13" s="77"/>
      <c r="G13" s="232"/>
      <c r="H13" s="233"/>
      <c r="I13" s="233"/>
      <c r="J13" s="42"/>
      <c r="K13" s="65">
        <f t="shared" si="0"/>
        <v>0</v>
      </c>
      <c r="L13" s="55"/>
      <c r="M13" s="77"/>
      <c r="N13" s="232" t="s">
        <v>54</v>
      </c>
      <c r="O13" s="233"/>
      <c r="P13" s="233"/>
      <c r="Q13" s="233"/>
      <c r="R13" s="51">
        <v>4.25</v>
      </c>
      <c r="S13" s="65">
        <f t="shared" si="1"/>
        <v>0</v>
      </c>
      <c r="T13" s="79"/>
      <c r="U13" s="77"/>
      <c r="V13" s="262" t="s">
        <v>84</v>
      </c>
      <c r="W13" s="263"/>
      <c r="X13" s="263"/>
      <c r="Y13" s="263"/>
      <c r="Z13" s="51">
        <v>12.25</v>
      </c>
      <c r="AA13" s="65">
        <f t="shared" si="2"/>
        <v>0</v>
      </c>
    </row>
    <row r="14" spans="1:27" ht="15.75" x14ac:dyDescent="0.25">
      <c r="A14" s="273"/>
      <c r="B14" s="274"/>
      <c r="C14" s="277"/>
      <c r="D14" s="278"/>
      <c r="E14" s="55"/>
      <c r="F14" s="77"/>
      <c r="G14" s="232"/>
      <c r="H14" s="233"/>
      <c r="I14" s="233"/>
      <c r="J14" s="42"/>
      <c r="K14" s="65">
        <f t="shared" si="0"/>
        <v>0</v>
      </c>
      <c r="L14" s="55"/>
      <c r="M14" s="77"/>
      <c r="N14" s="232" t="s">
        <v>55</v>
      </c>
      <c r="O14" s="233"/>
      <c r="P14" s="233"/>
      <c r="Q14" s="233"/>
      <c r="R14" s="51">
        <v>4.25</v>
      </c>
      <c r="S14" s="65">
        <f t="shared" si="1"/>
        <v>0</v>
      </c>
      <c r="T14" s="79"/>
      <c r="U14" s="77"/>
      <c r="V14" s="262" t="s">
        <v>85</v>
      </c>
      <c r="W14" s="263"/>
      <c r="X14" s="263"/>
      <c r="Y14" s="263"/>
      <c r="Z14" s="51">
        <v>12.25</v>
      </c>
      <c r="AA14" s="65">
        <f t="shared" si="2"/>
        <v>0</v>
      </c>
    </row>
    <row r="15" spans="1:27" ht="15.75" x14ac:dyDescent="0.25">
      <c r="A15" s="267" t="s">
        <v>86</v>
      </c>
      <c r="B15" s="268"/>
      <c r="C15" s="279" t="s">
        <v>87</v>
      </c>
      <c r="D15" s="280"/>
      <c r="E15" s="55"/>
      <c r="F15" s="281" t="s">
        <v>147</v>
      </c>
      <c r="G15" s="282"/>
      <c r="H15" s="282"/>
      <c r="I15" s="282"/>
      <c r="J15" s="282"/>
      <c r="K15" s="283"/>
      <c r="L15" s="55"/>
      <c r="M15" s="77"/>
      <c r="N15" s="284"/>
      <c r="O15" s="285"/>
      <c r="P15" s="285"/>
      <c r="Q15" s="285"/>
      <c r="R15" s="43"/>
      <c r="S15" s="65">
        <f t="shared" si="1"/>
        <v>0</v>
      </c>
      <c r="T15" s="79"/>
      <c r="U15" s="77"/>
      <c r="V15" s="262" t="s">
        <v>88</v>
      </c>
      <c r="W15" s="263"/>
      <c r="X15" s="263"/>
      <c r="Y15" s="263"/>
      <c r="Z15" s="51">
        <v>12.25</v>
      </c>
      <c r="AA15" s="65">
        <f t="shared" si="2"/>
        <v>0</v>
      </c>
    </row>
    <row r="16" spans="1:27" ht="18.75" x14ac:dyDescent="0.3">
      <c r="A16" s="286"/>
      <c r="B16" s="287"/>
      <c r="C16" s="290">
        <v>0</v>
      </c>
      <c r="D16" s="291"/>
      <c r="E16" s="55"/>
      <c r="F16" s="77"/>
      <c r="G16" s="292" t="s">
        <v>89</v>
      </c>
      <c r="H16" s="293"/>
      <c r="I16" s="293"/>
      <c r="J16" s="51">
        <v>5.75</v>
      </c>
      <c r="K16" s="65">
        <f>+F16*J16</f>
        <v>0</v>
      </c>
      <c r="L16" s="55"/>
      <c r="M16" s="294" t="s">
        <v>90</v>
      </c>
      <c r="N16" s="295"/>
      <c r="O16" s="295"/>
      <c r="P16" s="295"/>
      <c r="Q16" s="295"/>
      <c r="R16" s="295"/>
      <c r="S16" s="296"/>
      <c r="T16" s="79"/>
      <c r="U16" s="77"/>
      <c r="V16" s="262" t="s">
        <v>91</v>
      </c>
      <c r="W16" s="263"/>
      <c r="X16" s="263"/>
      <c r="Y16" s="263"/>
      <c r="Z16" s="51">
        <v>12.25</v>
      </c>
      <c r="AA16" s="65">
        <f t="shared" si="2"/>
        <v>0</v>
      </c>
    </row>
    <row r="17" spans="1:27" ht="15.75" x14ac:dyDescent="0.25">
      <c r="A17" s="288"/>
      <c r="B17" s="289"/>
      <c r="C17" s="297"/>
      <c r="D17" s="298"/>
      <c r="E17" s="55"/>
      <c r="F17" s="77"/>
      <c r="G17" s="292" t="s">
        <v>36</v>
      </c>
      <c r="H17" s="293"/>
      <c r="I17" s="293"/>
      <c r="J17" s="51">
        <v>6.75</v>
      </c>
      <c r="K17" s="65">
        <f>+F17*J17</f>
        <v>0</v>
      </c>
      <c r="L17" s="55"/>
      <c r="M17" s="299" t="s">
        <v>92</v>
      </c>
      <c r="N17" s="300"/>
      <c r="O17" s="300"/>
      <c r="P17" s="300"/>
      <c r="Q17" s="300"/>
      <c r="R17" s="300"/>
      <c r="S17" s="301"/>
      <c r="T17" s="79"/>
      <c r="U17" s="77"/>
      <c r="V17" s="262" t="s">
        <v>93</v>
      </c>
      <c r="W17" s="263"/>
      <c r="X17" s="263"/>
      <c r="Y17" s="263"/>
      <c r="Z17" s="51">
        <v>10.25</v>
      </c>
      <c r="AA17" s="65">
        <f t="shared" si="2"/>
        <v>0</v>
      </c>
    </row>
    <row r="18" spans="1:27" ht="18.75" x14ac:dyDescent="0.25">
      <c r="A18" s="56"/>
      <c r="B18" s="44"/>
      <c r="C18" s="206"/>
      <c r="D18" s="303"/>
      <c r="E18" s="55"/>
      <c r="F18" s="77"/>
      <c r="G18" s="232" t="s">
        <v>94</v>
      </c>
      <c r="H18" s="233"/>
      <c r="I18" s="233"/>
      <c r="J18" s="51">
        <v>13.99</v>
      </c>
      <c r="K18" s="65">
        <f>+F18*J18</f>
        <v>0</v>
      </c>
      <c r="L18" s="55"/>
      <c r="M18" s="304" t="s">
        <v>95</v>
      </c>
      <c r="N18" s="305"/>
      <c r="O18" s="305"/>
      <c r="P18" s="305"/>
      <c r="Q18" s="306" t="s">
        <v>96</v>
      </c>
      <c r="R18" s="307"/>
      <c r="S18" s="91">
        <f>+O19*N19</f>
        <v>0</v>
      </c>
      <c r="T18" s="79"/>
      <c r="U18" s="77"/>
      <c r="V18" s="262" t="s">
        <v>97</v>
      </c>
      <c r="W18" s="263"/>
      <c r="X18" s="263"/>
      <c r="Y18" s="263"/>
      <c r="Z18" s="51">
        <v>10.25</v>
      </c>
      <c r="AA18" s="65">
        <f t="shared" si="2"/>
        <v>0</v>
      </c>
    </row>
    <row r="19" spans="1:27" ht="15.75" x14ac:dyDescent="0.25">
      <c r="A19" s="204"/>
      <c r="B19" s="205"/>
      <c r="C19" s="205"/>
      <c r="D19" s="302"/>
      <c r="E19" s="55"/>
      <c r="F19" s="281" t="s">
        <v>98</v>
      </c>
      <c r="G19" s="282"/>
      <c r="H19" s="282"/>
      <c r="I19" s="282"/>
      <c r="J19" s="282"/>
      <c r="K19" s="283"/>
      <c r="L19" s="55"/>
      <c r="M19" s="92" t="s">
        <v>99</v>
      </c>
      <c r="N19" s="107">
        <v>3.25</v>
      </c>
      <c r="O19" s="71"/>
      <c r="P19" s="45" t="s">
        <v>100</v>
      </c>
      <c r="Q19" s="108">
        <v>4.25</v>
      </c>
      <c r="R19" s="71"/>
      <c r="S19" s="91">
        <f>+R19*Q19</f>
        <v>0</v>
      </c>
      <c r="T19" s="79"/>
      <c r="U19" s="281" t="s">
        <v>148</v>
      </c>
      <c r="V19" s="282"/>
      <c r="W19" s="282"/>
      <c r="X19" s="282"/>
      <c r="Y19" s="282"/>
      <c r="Z19" s="282"/>
      <c r="AA19" s="283"/>
    </row>
    <row r="20" spans="1:27" ht="15.75" x14ac:dyDescent="0.25">
      <c r="A20" s="308" t="s">
        <v>101</v>
      </c>
      <c r="B20" s="309"/>
      <c r="C20" s="310">
        <v>0</v>
      </c>
      <c r="D20" s="311"/>
      <c r="E20" s="57"/>
      <c r="F20" s="77"/>
      <c r="G20" s="292" t="s">
        <v>102</v>
      </c>
      <c r="H20" s="293"/>
      <c r="I20" s="293"/>
      <c r="J20" s="51">
        <v>15.25</v>
      </c>
      <c r="K20" s="65">
        <f>+F20*J20</f>
        <v>0</v>
      </c>
      <c r="L20" s="55"/>
      <c r="M20" s="109"/>
      <c r="N20" s="110"/>
      <c r="O20" s="110"/>
      <c r="P20" s="110"/>
      <c r="Q20" s="110"/>
      <c r="R20" s="110"/>
      <c r="S20" s="65"/>
      <c r="T20" s="79"/>
      <c r="U20" s="77"/>
      <c r="V20" s="262" t="s">
        <v>103</v>
      </c>
      <c r="W20" s="312"/>
      <c r="X20" s="312"/>
      <c r="Y20" s="312"/>
      <c r="Z20" s="51">
        <v>42.95</v>
      </c>
      <c r="AA20" s="65">
        <f>+U20*Z20</f>
        <v>0</v>
      </c>
    </row>
    <row r="21" spans="1:27" ht="16.5" thickBot="1" x14ac:dyDescent="0.3">
      <c r="A21" s="58"/>
      <c r="B21" s="46"/>
      <c r="C21" s="47"/>
      <c r="D21" s="106"/>
      <c r="E21" s="55"/>
      <c r="F21" s="77"/>
      <c r="G21" s="292" t="s">
        <v>104</v>
      </c>
      <c r="H21" s="293"/>
      <c r="I21" s="293"/>
      <c r="J21" s="51">
        <v>1.2</v>
      </c>
      <c r="K21" s="65">
        <f>+F21*J21</f>
        <v>0</v>
      </c>
      <c r="L21" s="55"/>
      <c r="M21" s="313"/>
      <c r="N21" s="314"/>
      <c r="O21" s="314"/>
      <c r="P21" s="314"/>
      <c r="Q21" s="314"/>
      <c r="R21" s="314"/>
      <c r="S21" s="111"/>
      <c r="T21" s="79"/>
      <c r="U21" s="77"/>
      <c r="V21" s="262" t="s">
        <v>105</v>
      </c>
      <c r="W21" s="312"/>
      <c r="X21" s="312"/>
      <c r="Y21" s="312"/>
      <c r="Z21" s="51">
        <v>42.95</v>
      </c>
      <c r="AA21" s="65">
        <f>+U21*Z21</f>
        <v>0</v>
      </c>
    </row>
    <row r="22" spans="1:27" ht="15.75" x14ac:dyDescent="0.25">
      <c r="A22" s="315" t="s">
        <v>106</v>
      </c>
      <c r="B22" s="316"/>
      <c r="C22" s="316"/>
      <c r="D22" s="317"/>
      <c r="E22" s="55"/>
      <c r="F22" s="281" t="s">
        <v>107</v>
      </c>
      <c r="G22" s="318"/>
      <c r="H22" s="318"/>
      <c r="I22" s="318"/>
      <c r="J22" s="318"/>
      <c r="K22" s="319"/>
      <c r="L22" s="55"/>
      <c r="M22" s="313"/>
      <c r="N22" s="314"/>
      <c r="O22" s="314"/>
      <c r="P22" s="314"/>
      <c r="Q22" s="314"/>
      <c r="R22" s="314"/>
      <c r="S22" s="111"/>
      <c r="T22" s="79"/>
      <c r="U22" s="77"/>
      <c r="V22" s="262" t="s">
        <v>108</v>
      </c>
      <c r="W22" s="312"/>
      <c r="X22" s="312"/>
      <c r="Y22" s="312"/>
      <c r="Z22" s="51">
        <v>42.95</v>
      </c>
      <c r="AA22" s="65">
        <f>+U22*Z22</f>
        <v>0</v>
      </c>
    </row>
    <row r="23" spans="1:27" ht="16.5" thickBot="1" x14ac:dyDescent="0.3">
      <c r="A23" s="68" t="s">
        <v>109</v>
      </c>
      <c r="B23" s="67"/>
      <c r="C23" s="320" t="s">
        <v>110</v>
      </c>
      <c r="D23" s="321"/>
      <c r="E23" s="55"/>
      <c r="F23" s="77"/>
      <c r="G23" s="292" t="s">
        <v>111</v>
      </c>
      <c r="H23" s="293"/>
      <c r="I23" s="293"/>
      <c r="J23" s="51">
        <v>1.4</v>
      </c>
      <c r="K23" s="65">
        <f t="shared" ref="K23:K29" si="3">+F23*J23</f>
        <v>0</v>
      </c>
      <c r="L23" s="55"/>
      <c r="M23" s="313"/>
      <c r="N23" s="314"/>
      <c r="O23" s="314"/>
      <c r="P23" s="314"/>
      <c r="Q23" s="314"/>
      <c r="R23" s="314"/>
      <c r="S23" s="111"/>
      <c r="T23" s="79"/>
      <c r="U23" s="77"/>
      <c r="V23" s="262" t="s">
        <v>112</v>
      </c>
      <c r="W23" s="263"/>
      <c r="X23" s="263"/>
      <c r="Y23" s="263"/>
      <c r="Z23" s="51">
        <v>26.75</v>
      </c>
      <c r="AA23" s="65">
        <f>+U23*Z23</f>
        <v>0</v>
      </c>
    </row>
    <row r="24" spans="1:27" ht="16.5" thickTop="1" x14ac:dyDescent="0.25">
      <c r="A24" s="322" t="s">
        <v>113</v>
      </c>
      <c r="B24" s="324"/>
      <c r="C24" s="325"/>
      <c r="D24" s="326"/>
      <c r="E24" s="55"/>
      <c r="F24" s="77"/>
      <c r="G24" s="292" t="s">
        <v>114</v>
      </c>
      <c r="H24" s="293"/>
      <c r="I24" s="293"/>
      <c r="J24" s="51">
        <v>1.5</v>
      </c>
      <c r="K24" s="65">
        <f t="shared" si="3"/>
        <v>0</v>
      </c>
      <c r="L24" s="55"/>
      <c r="M24" s="94"/>
      <c r="N24" s="37"/>
      <c r="O24" s="37"/>
      <c r="P24" s="72"/>
      <c r="Q24" s="49" t="s">
        <v>115</v>
      </c>
      <c r="R24" s="112">
        <v>3</v>
      </c>
      <c r="S24" s="65">
        <f>P24*R24</f>
        <v>0</v>
      </c>
      <c r="T24" s="79"/>
      <c r="U24" s="77"/>
      <c r="V24" s="262" t="s">
        <v>116</v>
      </c>
      <c r="W24" s="263"/>
      <c r="X24" s="263"/>
      <c r="Y24" s="263"/>
      <c r="Z24" s="51">
        <v>42.95</v>
      </c>
      <c r="AA24" s="65">
        <f>+U24*Z24</f>
        <v>0</v>
      </c>
    </row>
    <row r="25" spans="1:27" ht="16.5" thickBot="1" x14ac:dyDescent="0.3">
      <c r="A25" s="323"/>
      <c r="B25" s="327"/>
      <c r="C25" s="328"/>
      <c r="D25" s="329"/>
      <c r="E25" s="55"/>
      <c r="F25" s="77"/>
      <c r="G25" s="292" t="s">
        <v>117</v>
      </c>
      <c r="H25" s="293"/>
      <c r="I25" s="293"/>
      <c r="J25" s="51">
        <v>1.65</v>
      </c>
      <c r="K25" s="65">
        <f t="shared" si="3"/>
        <v>0</v>
      </c>
      <c r="L25" s="55"/>
      <c r="M25" s="93"/>
      <c r="N25" s="48"/>
      <c r="O25" s="48"/>
      <c r="P25" s="71"/>
      <c r="Q25" s="49" t="s">
        <v>118</v>
      </c>
      <c r="R25" s="112">
        <v>3</v>
      </c>
      <c r="S25" s="65">
        <f>P25*R25</f>
        <v>0</v>
      </c>
      <c r="T25" s="79"/>
      <c r="U25" s="281" t="s">
        <v>149</v>
      </c>
      <c r="V25" s="282"/>
      <c r="W25" s="282"/>
      <c r="X25" s="282"/>
      <c r="Y25" s="282"/>
      <c r="Z25" s="282"/>
      <c r="AA25" s="283"/>
    </row>
    <row r="26" spans="1:27" ht="16.5" thickTop="1" x14ac:dyDescent="0.25">
      <c r="A26" s="330" t="s">
        <v>119</v>
      </c>
      <c r="B26" s="69" t="s">
        <v>120</v>
      </c>
      <c r="C26" s="332">
        <v>0</v>
      </c>
      <c r="D26" s="333"/>
      <c r="E26" s="55"/>
      <c r="F26" s="77"/>
      <c r="G26" s="292" t="s">
        <v>121</v>
      </c>
      <c r="H26" s="293"/>
      <c r="I26" s="293"/>
      <c r="J26" s="51">
        <v>1.95</v>
      </c>
      <c r="K26" s="65">
        <f t="shared" si="3"/>
        <v>0</v>
      </c>
      <c r="L26" s="85"/>
      <c r="M26" s="95"/>
      <c r="N26" s="52"/>
      <c r="O26" s="52"/>
      <c r="P26" s="334" t="s">
        <v>122</v>
      </c>
      <c r="Q26" s="335"/>
      <c r="R26" s="336"/>
      <c r="S26" s="96"/>
      <c r="T26" s="79"/>
      <c r="U26" s="77"/>
      <c r="V26" s="262" t="s">
        <v>123</v>
      </c>
      <c r="W26" s="263"/>
      <c r="X26" s="263"/>
      <c r="Y26" s="263"/>
      <c r="Z26" s="51">
        <v>3.5</v>
      </c>
      <c r="AA26" s="65">
        <f t="shared" ref="AA26:AA31" si="4">+U26*Z26</f>
        <v>0</v>
      </c>
    </row>
    <row r="27" spans="1:27" ht="16.5" thickBot="1" x14ac:dyDescent="0.3">
      <c r="A27" s="331"/>
      <c r="B27" s="70" t="s">
        <v>124</v>
      </c>
      <c r="C27" s="337">
        <v>0</v>
      </c>
      <c r="D27" s="338"/>
      <c r="E27" s="55"/>
      <c r="F27" s="77"/>
      <c r="G27" s="292"/>
      <c r="H27" s="293"/>
      <c r="I27" s="293"/>
      <c r="J27" s="50"/>
      <c r="K27" s="65">
        <f t="shared" si="3"/>
        <v>0</v>
      </c>
      <c r="L27" s="55"/>
      <c r="M27" s="294" t="s">
        <v>125</v>
      </c>
      <c r="N27" s="295"/>
      <c r="O27" s="295"/>
      <c r="P27" s="295"/>
      <c r="Q27" s="295"/>
      <c r="R27" s="295"/>
      <c r="S27" s="296"/>
      <c r="T27" s="79"/>
      <c r="U27" s="77"/>
      <c r="V27" s="262" t="s">
        <v>126</v>
      </c>
      <c r="W27" s="263"/>
      <c r="X27" s="263"/>
      <c r="Y27" s="263"/>
      <c r="Z27" s="51">
        <v>2.95</v>
      </c>
      <c r="AA27" s="65">
        <f t="shared" si="4"/>
        <v>0</v>
      </c>
    </row>
    <row r="28" spans="1:27" ht="16.5" thickTop="1" x14ac:dyDescent="0.25">
      <c r="A28" s="350" t="s">
        <v>127</v>
      </c>
      <c r="B28" s="351"/>
      <c r="C28" s="351"/>
      <c r="D28" s="352"/>
      <c r="E28" s="55"/>
      <c r="F28" s="77"/>
      <c r="G28" s="353"/>
      <c r="H28" s="354"/>
      <c r="I28" s="354"/>
      <c r="J28" s="43"/>
      <c r="K28" s="65">
        <f t="shared" si="3"/>
        <v>0</v>
      </c>
      <c r="L28" s="55"/>
      <c r="M28" s="355" t="s">
        <v>128</v>
      </c>
      <c r="N28" s="356"/>
      <c r="O28" s="356"/>
      <c r="P28" s="356"/>
      <c r="Q28" s="356"/>
      <c r="R28" s="356"/>
      <c r="S28" s="357"/>
      <c r="T28" s="79"/>
      <c r="U28" s="77"/>
      <c r="V28" s="262" t="s">
        <v>129</v>
      </c>
      <c r="W28" s="263"/>
      <c r="X28" s="263"/>
      <c r="Y28" s="263"/>
      <c r="Z28" s="51">
        <v>13.99</v>
      </c>
      <c r="AA28" s="65">
        <f t="shared" si="4"/>
        <v>0</v>
      </c>
    </row>
    <row r="29" spans="1:27" ht="15.75" x14ac:dyDescent="0.25">
      <c r="A29" s="339"/>
      <c r="B29" s="340"/>
      <c r="C29" s="340"/>
      <c r="D29" s="341"/>
      <c r="E29" s="55"/>
      <c r="F29" s="77"/>
      <c r="G29" s="345"/>
      <c r="H29" s="346"/>
      <c r="I29" s="346"/>
      <c r="J29" s="43"/>
      <c r="K29" s="65">
        <f t="shared" si="3"/>
        <v>0</v>
      </c>
      <c r="L29" s="55"/>
      <c r="M29" s="299" t="s">
        <v>130</v>
      </c>
      <c r="N29" s="300"/>
      <c r="O29" s="300"/>
      <c r="P29" s="300"/>
      <c r="Q29" s="300"/>
      <c r="R29" s="300"/>
      <c r="S29" s="301"/>
      <c r="T29" s="79"/>
      <c r="U29" s="77"/>
      <c r="V29" s="262" t="s">
        <v>131</v>
      </c>
      <c r="W29" s="263"/>
      <c r="X29" s="263"/>
      <c r="Y29" s="263"/>
      <c r="Z29" s="51">
        <v>3.65</v>
      </c>
      <c r="AA29" s="65">
        <f t="shared" si="4"/>
        <v>0</v>
      </c>
    </row>
    <row r="30" spans="1:27" ht="15.75" x14ac:dyDescent="0.25">
      <c r="A30" s="339"/>
      <c r="B30" s="340"/>
      <c r="C30" s="340"/>
      <c r="D30" s="341"/>
      <c r="E30" s="55"/>
      <c r="F30" s="358" t="s">
        <v>132</v>
      </c>
      <c r="G30" s="359"/>
      <c r="H30" s="359"/>
      <c r="I30" s="359"/>
      <c r="J30" s="359"/>
      <c r="K30" s="360"/>
      <c r="L30" s="55"/>
      <c r="M30" s="77"/>
      <c r="N30" s="232" t="s">
        <v>133</v>
      </c>
      <c r="O30" s="233"/>
      <c r="P30" s="233"/>
      <c r="Q30" s="233"/>
      <c r="R30" s="50">
        <v>9.85</v>
      </c>
      <c r="S30" s="65">
        <f t="shared" ref="S30:S38" si="5">+M30*R30</f>
        <v>0</v>
      </c>
      <c r="T30" s="79"/>
      <c r="U30" s="77"/>
      <c r="V30" s="262" t="s">
        <v>134</v>
      </c>
      <c r="W30" s="263"/>
      <c r="X30" s="263"/>
      <c r="Y30" s="263"/>
      <c r="Z30" s="51">
        <v>3.65</v>
      </c>
      <c r="AA30" s="65">
        <f t="shared" si="4"/>
        <v>0</v>
      </c>
    </row>
    <row r="31" spans="1:27" ht="16.5" thickBot="1" x14ac:dyDescent="0.3">
      <c r="A31" s="342"/>
      <c r="B31" s="343"/>
      <c r="C31" s="343"/>
      <c r="D31" s="344"/>
      <c r="E31" s="55"/>
      <c r="F31" s="347"/>
      <c r="G31" s="348"/>
      <c r="H31" s="348"/>
      <c r="I31" s="348"/>
      <c r="J31" s="348"/>
      <c r="K31" s="349"/>
      <c r="L31" s="55"/>
      <c r="M31" s="77"/>
      <c r="N31" s="232" t="s">
        <v>135</v>
      </c>
      <c r="O31" s="233"/>
      <c r="P31" s="233"/>
      <c r="Q31" s="233"/>
      <c r="R31" s="50">
        <v>9.85</v>
      </c>
      <c r="S31" s="65">
        <f t="shared" si="5"/>
        <v>0</v>
      </c>
      <c r="T31" s="79"/>
      <c r="U31" s="77"/>
      <c r="V31" s="262" t="s">
        <v>136</v>
      </c>
      <c r="W31" s="263"/>
      <c r="X31" s="263"/>
      <c r="Y31" s="263"/>
      <c r="Z31" s="51">
        <v>3.75</v>
      </c>
      <c r="AA31" s="65">
        <f t="shared" si="4"/>
        <v>0</v>
      </c>
    </row>
    <row r="32" spans="1:27" ht="21" thickTop="1" x14ac:dyDescent="0.25">
      <c r="A32" s="371" t="s">
        <v>137</v>
      </c>
      <c r="B32" s="372"/>
      <c r="C32" s="373">
        <f>SUM(K4:K14)+SUM(K19:K21)+SUM(K23:K29)+SUM(S5:S15)+SUM(S18:S19)+SUM(S24:S25)+SUM(S30:S38)+SUM(AA5:AA18)+SUM(AA20:AA24)+SUM(AA26:AA31)+SUM(AA33:AA38)+K16+K17+K18</f>
        <v>0</v>
      </c>
      <c r="D32" s="374"/>
      <c r="E32" s="55"/>
      <c r="F32" s="347"/>
      <c r="G32" s="348"/>
      <c r="H32" s="348"/>
      <c r="I32" s="348"/>
      <c r="J32" s="348"/>
      <c r="K32" s="349"/>
      <c r="L32" s="55"/>
      <c r="M32" s="77"/>
      <c r="N32" s="232" t="s">
        <v>138</v>
      </c>
      <c r="O32" s="233"/>
      <c r="P32" s="233"/>
      <c r="Q32" s="233"/>
      <c r="R32" s="50">
        <v>9.85</v>
      </c>
      <c r="S32" s="65">
        <f t="shared" si="5"/>
        <v>0</v>
      </c>
      <c r="T32" s="79"/>
      <c r="U32" s="281" t="s">
        <v>139</v>
      </c>
      <c r="V32" s="282"/>
      <c r="W32" s="282"/>
      <c r="X32" s="282"/>
      <c r="Y32" s="282"/>
      <c r="Z32" s="282"/>
      <c r="AA32" s="283"/>
    </row>
    <row r="33" spans="1:27" ht="15.75" x14ac:dyDescent="0.25">
      <c r="A33" s="361" t="s">
        <v>140</v>
      </c>
      <c r="B33" s="362"/>
      <c r="C33" s="365">
        <f>C32*0.13</f>
        <v>0</v>
      </c>
      <c r="D33" s="366"/>
      <c r="E33" s="55"/>
      <c r="F33" s="347"/>
      <c r="G33" s="348"/>
      <c r="H33" s="348"/>
      <c r="I33" s="348"/>
      <c r="J33" s="348"/>
      <c r="K33" s="349"/>
      <c r="L33" s="55"/>
      <c r="M33" s="77"/>
      <c r="N33" s="284"/>
      <c r="O33" s="285"/>
      <c r="P33" s="285"/>
      <c r="Q33" s="285"/>
      <c r="R33" s="43"/>
      <c r="S33" s="65">
        <f t="shared" si="5"/>
        <v>0</v>
      </c>
      <c r="T33" s="79"/>
      <c r="U33" s="77"/>
      <c r="V33" s="369" t="s">
        <v>141</v>
      </c>
      <c r="W33" s="370"/>
      <c r="X33" s="370"/>
      <c r="Y33" s="370"/>
      <c r="Z33" s="43">
        <v>0</v>
      </c>
      <c r="AA33" s="65">
        <f t="shared" ref="AA33:AA38" si="6">+U33*Z33</f>
        <v>0</v>
      </c>
    </row>
    <row r="34" spans="1:27" ht="16.5" thickBot="1" x14ac:dyDescent="0.3">
      <c r="A34" s="363"/>
      <c r="B34" s="364"/>
      <c r="C34" s="367"/>
      <c r="D34" s="368"/>
      <c r="E34" s="55"/>
      <c r="F34" s="347"/>
      <c r="G34" s="348"/>
      <c r="H34" s="348"/>
      <c r="I34" s="348"/>
      <c r="J34" s="348"/>
      <c r="K34" s="349"/>
      <c r="L34" s="55"/>
      <c r="M34" s="74"/>
      <c r="N34" s="284"/>
      <c r="O34" s="285"/>
      <c r="P34" s="285"/>
      <c r="Q34" s="285"/>
      <c r="R34" s="43"/>
      <c r="S34" s="65">
        <f t="shared" si="5"/>
        <v>0</v>
      </c>
      <c r="T34" s="79"/>
      <c r="U34" s="74"/>
      <c r="V34" s="369" t="s">
        <v>142</v>
      </c>
      <c r="W34" s="370"/>
      <c r="X34" s="370"/>
      <c r="Y34" s="370"/>
      <c r="Z34" s="43">
        <v>0</v>
      </c>
      <c r="AA34" s="65">
        <f t="shared" si="6"/>
        <v>0</v>
      </c>
    </row>
    <row r="35" spans="1:27" ht="15.75" customHeight="1" x14ac:dyDescent="0.25">
      <c r="A35" s="190" t="s">
        <v>0</v>
      </c>
      <c r="B35" s="191"/>
      <c r="C35" s="375">
        <f>C32+C33</f>
        <v>0</v>
      </c>
      <c r="D35" s="376"/>
      <c r="E35" s="55"/>
      <c r="F35" s="347"/>
      <c r="G35" s="348"/>
      <c r="H35" s="348"/>
      <c r="I35" s="348"/>
      <c r="J35" s="348"/>
      <c r="K35" s="349"/>
      <c r="L35" s="55"/>
      <c r="M35" s="74"/>
      <c r="N35" s="379"/>
      <c r="O35" s="380"/>
      <c r="P35" s="380"/>
      <c r="Q35" s="380"/>
      <c r="R35" s="43"/>
      <c r="S35" s="65">
        <f t="shared" si="5"/>
        <v>0</v>
      </c>
      <c r="T35" s="79"/>
      <c r="U35" s="74"/>
      <c r="V35" s="369" t="s">
        <v>143</v>
      </c>
      <c r="W35" s="370"/>
      <c r="X35" s="370"/>
      <c r="Y35" s="370"/>
      <c r="Z35" s="43">
        <v>0</v>
      </c>
      <c r="AA35" s="65">
        <f t="shared" si="6"/>
        <v>0</v>
      </c>
    </row>
    <row r="36" spans="1:27" ht="16.5" customHeight="1" thickBot="1" x14ac:dyDescent="0.3">
      <c r="A36" s="192"/>
      <c r="B36" s="193"/>
      <c r="C36" s="377"/>
      <c r="D36" s="378"/>
      <c r="E36" s="55"/>
      <c r="F36" s="347"/>
      <c r="G36" s="348"/>
      <c r="H36" s="348"/>
      <c r="I36" s="348"/>
      <c r="J36" s="348"/>
      <c r="K36" s="349"/>
      <c r="L36" s="55"/>
      <c r="M36" s="74"/>
      <c r="N36" s="284"/>
      <c r="O36" s="285"/>
      <c r="P36" s="285"/>
      <c r="Q36" s="285"/>
      <c r="R36" s="43"/>
      <c r="S36" s="65">
        <f t="shared" si="5"/>
        <v>0</v>
      </c>
      <c r="T36" s="79"/>
      <c r="U36" s="74"/>
      <c r="V36" s="369" t="s">
        <v>144</v>
      </c>
      <c r="W36" s="370"/>
      <c r="X36" s="370"/>
      <c r="Y36" s="370"/>
      <c r="Z36" s="43">
        <v>0</v>
      </c>
      <c r="AA36" s="65">
        <f t="shared" si="6"/>
        <v>0</v>
      </c>
    </row>
    <row r="37" spans="1:27" ht="15.75" x14ac:dyDescent="0.25">
      <c r="A37"/>
      <c r="B37"/>
      <c r="C37"/>
      <c r="D37"/>
      <c r="E37" s="57"/>
      <c r="F37" s="347"/>
      <c r="G37" s="348"/>
      <c r="H37" s="348"/>
      <c r="I37" s="348"/>
      <c r="J37" s="348"/>
      <c r="K37" s="349"/>
      <c r="L37" s="57"/>
      <c r="M37" s="74"/>
      <c r="N37" s="379"/>
      <c r="O37" s="380"/>
      <c r="P37" s="380"/>
      <c r="Q37" s="380"/>
      <c r="R37" s="43"/>
      <c r="S37" s="65">
        <f t="shared" si="5"/>
        <v>0</v>
      </c>
      <c r="T37" s="80"/>
      <c r="U37" s="74"/>
      <c r="V37" s="369" t="s">
        <v>143</v>
      </c>
      <c r="W37" s="370"/>
      <c r="X37" s="370"/>
      <c r="Y37" s="370"/>
      <c r="Z37" s="43">
        <v>0</v>
      </c>
      <c r="AA37" s="65">
        <f t="shared" si="6"/>
        <v>0</v>
      </c>
    </row>
    <row r="38" spans="1:27" ht="16.5" thickBot="1" x14ac:dyDescent="0.3">
      <c r="A38"/>
      <c r="B38"/>
      <c r="C38"/>
      <c r="D38"/>
      <c r="E38" s="59"/>
      <c r="F38" s="381"/>
      <c r="G38" s="382"/>
      <c r="H38" s="382"/>
      <c r="I38" s="382"/>
      <c r="J38" s="382"/>
      <c r="K38" s="383"/>
      <c r="L38" s="86"/>
      <c r="M38" s="97"/>
      <c r="N38" s="384"/>
      <c r="O38" s="385"/>
      <c r="P38" s="385"/>
      <c r="Q38" s="385"/>
      <c r="R38" s="60"/>
      <c r="S38" s="66">
        <f t="shared" si="5"/>
        <v>0</v>
      </c>
      <c r="T38" s="98"/>
      <c r="U38" s="97"/>
      <c r="V38" s="386" t="s">
        <v>143</v>
      </c>
      <c r="W38" s="387"/>
      <c r="X38" s="387"/>
      <c r="Y38" s="387"/>
      <c r="Z38" s="60">
        <v>0</v>
      </c>
      <c r="AA38" s="66">
        <f t="shared" si="6"/>
        <v>0</v>
      </c>
    </row>
    <row r="39" spans="1:27" x14ac:dyDescent="0.2">
      <c r="D39" s="2"/>
      <c r="E39" s="2"/>
    </row>
    <row r="40" spans="1:27" x14ac:dyDescent="0.2">
      <c r="D40" s="2"/>
      <c r="E40" s="2"/>
    </row>
    <row r="41" spans="1:27" x14ac:dyDescent="0.2">
      <c r="D41" s="2"/>
      <c r="E41" s="2"/>
    </row>
    <row r="42" spans="1:27" x14ac:dyDescent="0.2">
      <c r="D42" s="2"/>
      <c r="E42" s="2"/>
    </row>
    <row r="43" spans="1:27" x14ac:dyDescent="0.2">
      <c r="E43" s="2"/>
    </row>
    <row r="44" spans="1:27" x14ac:dyDescent="0.2">
      <c r="E44" s="2"/>
    </row>
    <row r="45" spans="1:27" x14ac:dyDescent="0.2">
      <c r="E45" s="2"/>
    </row>
    <row r="46" spans="1:27" x14ac:dyDescent="0.2">
      <c r="E46" s="2"/>
    </row>
    <row r="47" spans="1:27" x14ac:dyDescent="0.2">
      <c r="E47" s="2"/>
    </row>
    <row r="48" spans="1:27" x14ac:dyDescent="0.2">
      <c r="E48" s="2"/>
    </row>
    <row r="61" spans="2:2" x14ac:dyDescent="0.2">
      <c r="B61"/>
    </row>
  </sheetData>
  <protectedRanges>
    <protectedRange sqref="B61" name="Form_2_1"/>
  </protectedRanges>
  <mergeCells count="143">
    <mergeCell ref="A35:B36"/>
    <mergeCell ref="C35:D36"/>
    <mergeCell ref="F35:K35"/>
    <mergeCell ref="N35:Q35"/>
    <mergeCell ref="V35:Y35"/>
    <mergeCell ref="F36:K36"/>
    <mergeCell ref="N36:Q36"/>
    <mergeCell ref="V36:Y36"/>
    <mergeCell ref="F38:K38"/>
    <mergeCell ref="N38:Q38"/>
    <mergeCell ref="V38:Y38"/>
    <mergeCell ref="F37:K37"/>
    <mergeCell ref="N37:Q37"/>
    <mergeCell ref="V37:Y37"/>
    <mergeCell ref="A33:B34"/>
    <mergeCell ref="C33:D34"/>
    <mergeCell ref="F33:K33"/>
    <mergeCell ref="N33:Q33"/>
    <mergeCell ref="V33:Y33"/>
    <mergeCell ref="F34:K34"/>
    <mergeCell ref="N34:Q34"/>
    <mergeCell ref="V34:Y34"/>
    <mergeCell ref="A32:B32"/>
    <mergeCell ref="C32:D32"/>
    <mergeCell ref="F32:K32"/>
    <mergeCell ref="N32:Q32"/>
    <mergeCell ref="A29:D31"/>
    <mergeCell ref="G29:I29"/>
    <mergeCell ref="M29:S29"/>
    <mergeCell ref="F31:K31"/>
    <mergeCell ref="N31:Q31"/>
    <mergeCell ref="U32:AA32"/>
    <mergeCell ref="V31:Y31"/>
    <mergeCell ref="A28:D28"/>
    <mergeCell ref="G28:I28"/>
    <mergeCell ref="M28:S28"/>
    <mergeCell ref="V28:Y28"/>
    <mergeCell ref="V29:Y29"/>
    <mergeCell ref="F30:K30"/>
    <mergeCell ref="N30:Q30"/>
    <mergeCell ref="V30:Y30"/>
    <mergeCell ref="A24:A25"/>
    <mergeCell ref="B24:D25"/>
    <mergeCell ref="G24:I24"/>
    <mergeCell ref="V24:Y24"/>
    <mergeCell ref="G25:I25"/>
    <mergeCell ref="U25:AA25"/>
    <mergeCell ref="A26:A27"/>
    <mergeCell ref="C26:D26"/>
    <mergeCell ref="G26:I26"/>
    <mergeCell ref="P26:R26"/>
    <mergeCell ref="V26:Y26"/>
    <mergeCell ref="C27:D27"/>
    <mergeCell ref="G27:I27"/>
    <mergeCell ref="M27:S27"/>
    <mergeCell ref="V27:Y27"/>
    <mergeCell ref="G21:I21"/>
    <mergeCell ref="M21:R21"/>
    <mergeCell ref="V21:Y21"/>
    <mergeCell ref="A22:D22"/>
    <mergeCell ref="F22:K22"/>
    <mergeCell ref="M22:R22"/>
    <mergeCell ref="V22:Y22"/>
    <mergeCell ref="C23:D23"/>
    <mergeCell ref="G23:I23"/>
    <mergeCell ref="M23:R23"/>
    <mergeCell ref="V23:Y23"/>
    <mergeCell ref="V18:Y18"/>
    <mergeCell ref="A19:D19"/>
    <mergeCell ref="F19:K19"/>
    <mergeCell ref="U19:AA19"/>
    <mergeCell ref="C18:D18"/>
    <mergeCell ref="G18:I18"/>
    <mergeCell ref="M18:P18"/>
    <mergeCell ref="Q18:R18"/>
    <mergeCell ref="A20:B20"/>
    <mergeCell ref="C20:D20"/>
    <mergeCell ref="G20:I20"/>
    <mergeCell ref="V20:Y20"/>
    <mergeCell ref="A15:B15"/>
    <mergeCell ref="C15:D15"/>
    <mergeCell ref="F15:K15"/>
    <mergeCell ref="N15:Q15"/>
    <mergeCell ref="V15:Y15"/>
    <mergeCell ref="A16:B17"/>
    <mergeCell ref="C16:D16"/>
    <mergeCell ref="G16:I16"/>
    <mergeCell ref="M16:S16"/>
    <mergeCell ref="V16:Y16"/>
    <mergeCell ref="C17:D17"/>
    <mergeCell ref="G17:I17"/>
    <mergeCell ref="M17:S17"/>
    <mergeCell ref="V17:Y17"/>
    <mergeCell ref="A12:B12"/>
    <mergeCell ref="C12:D12"/>
    <mergeCell ref="G12:I12"/>
    <mergeCell ref="N12:Q12"/>
    <mergeCell ref="V12:Y12"/>
    <mergeCell ref="A13:B14"/>
    <mergeCell ref="C13:D14"/>
    <mergeCell ref="G13:I13"/>
    <mergeCell ref="N13:Q13"/>
    <mergeCell ref="V13:Y13"/>
    <mergeCell ref="G14:I14"/>
    <mergeCell ref="N14:Q14"/>
    <mergeCell ref="V14:Y14"/>
    <mergeCell ref="A9:B9"/>
    <mergeCell ref="N9:Q9"/>
    <mergeCell ref="V9:Y9"/>
    <mergeCell ref="A10:B10"/>
    <mergeCell ref="N10:Q10"/>
    <mergeCell ref="V10:Y10"/>
    <mergeCell ref="A11:B11"/>
    <mergeCell ref="N11:Q11"/>
    <mergeCell ref="V11:Y11"/>
    <mergeCell ref="A5:D5"/>
    <mergeCell ref="G5:I5"/>
    <mergeCell ref="N5:Q5"/>
    <mergeCell ref="AA5:AA6"/>
    <mergeCell ref="A6:B6"/>
    <mergeCell ref="C6:D6"/>
    <mergeCell ref="G6:I6"/>
    <mergeCell ref="M6:M7"/>
    <mergeCell ref="N6:R6"/>
    <mergeCell ref="S6:S7"/>
    <mergeCell ref="A7:D7"/>
    <mergeCell ref="G7:I7"/>
    <mergeCell ref="N7:Q7"/>
    <mergeCell ref="AA7:AA8"/>
    <mergeCell ref="A8:B8"/>
    <mergeCell ref="C8:D8"/>
    <mergeCell ref="G8:I8"/>
    <mergeCell ref="N8:Q8"/>
    <mergeCell ref="A1:D1"/>
    <mergeCell ref="F1:J2"/>
    <mergeCell ref="M1:S2"/>
    <mergeCell ref="U1:AA2"/>
    <mergeCell ref="A3:D3"/>
    <mergeCell ref="A4:B4"/>
    <mergeCell ref="C4:D4"/>
    <mergeCell ref="G4:I4"/>
    <mergeCell ref="M4:R4"/>
    <mergeCell ref="U4:Z4"/>
  </mergeCells>
  <phoneticPr fontId="0" type="noConversion"/>
  <dataValidations count="8">
    <dataValidation allowBlank="1" showInputMessage="1" showErrorMessage="1" promptTitle="REQUIRED CELL" prompt="RBC Transit # required for proper routing of invoice" sqref="A13:B14"/>
    <dataValidation allowBlank="1" showErrorMessage="1" sqref="U33:U38"/>
    <dataValidation type="whole" allowBlank="1" showInputMessage="1" showErrorMessage="1" sqref="U28">
      <formula1>1</formula1>
      <formula2>1000</formula2>
    </dataValidation>
    <dataValidation type="whole" allowBlank="1" showInputMessage="1" showErrorMessage="1" promptTitle="Minimum 5" prompt="." sqref="U29:U31 M5:M15 U26:U27 F4:F14">
      <formula1>5</formula1>
      <formula2>1000</formula2>
    </dataValidation>
    <dataValidation allowBlank="1" showInputMessage="1" showErrorMessage="1" promptTitle="Minimum 10" sqref="U20:U24"/>
    <dataValidation type="whole" allowBlank="1" showInputMessage="1" showErrorMessage="1" promptTitle="Minimum 9" prompt="." sqref="U18">
      <formula1>9</formula1>
      <formula2>1000</formula2>
    </dataValidation>
    <dataValidation type="whole" allowBlank="1" showErrorMessage="1" prompt="." sqref="P24:P25">
      <formula1>10</formula1>
      <formula2>1000</formula2>
    </dataValidation>
    <dataValidation type="whole" allowBlank="1" showInputMessage="1" showErrorMessage="1" promptTitle="Minimum 10" prompt="." sqref="M30:M38 O19 R19 U9:U17 F16:F18">
      <formula1>10</formula1>
      <formula2>1000</formula2>
    </dataValidation>
  </dataValidations>
  <pageMargins left="0.5" right="0.5" top="0.5" bottom="0.5" header="0.5" footer="0.5"/>
  <pageSetup paperSize="5" scale="84" orientation="landscape"/>
  <headerFooter alignWithMargins="0">
    <oddFooter>&amp;CPage &amp;P&amp;R&amp;F / &amp;D / &amp;T</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4345" r:id="rId3" name="Check Box 9">
              <controlPr defaultSize="0" autoFill="0" autoLine="0" autoPict="0">
                <anchor moveWithCells="1">
                  <from>
                    <xdr:col>20</xdr:col>
                    <xdr:colOff>9525</xdr:colOff>
                    <xdr:row>5</xdr:row>
                    <xdr:rowOff>0</xdr:rowOff>
                  </from>
                  <to>
                    <xdr:col>21</xdr:col>
                    <xdr:colOff>57150</xdr:colOff>
                    <xdr:row>6</xdr:row>
                    <xdr:rowOff>19050</xdr:rowOff>
                  </to>
                </anchor>
              </controlPr>
            </control>
          </mc:Choice>
        </mc:AlternateContent>
        <mc:AlternateContent xmlns:mc="http://schemas.openxmlformats.org/markup-compatibility/2006">
          <mc:Choice Requires="x14">
            <control shapeId="14346" r:id="rId4" name="Check Box 10">
              <controlPr defaultSize="0" autoFill="0" autoLine="0" autoPict="0">
                <anchor moveWithCells="1">
                  <from>
                    <xdr:col>21</xdr:col>
                    <xdr:colOff>228600</xdr:colOff>
                    <xdr:row>4</xdr:row>
                    <xdr:rowOff>180975</xdr:rowOff>
                  </from>
                  <to>
                    <xdr:col>22</xdr:col>
                    <xdr:colOff>333375</xdr:colOff>
                    <xdr:row>6</xdr:row>
                    <xdr:rowOff>0</xdr:rowOff>
                  </to>
                </anchor>
              </controlPr>
            </control>
          </mc:Choice>
        </mc:AlternateContent>
        <mc:AlternateContent xmlns:mc="http://schemas.openxmlformats.org/markup-compatibility/2006">
          <mc:Choice Requires="x14">
            <control shapeId="14347" r:id="rId5" name="Check Box 11">
              <controlPr defaultSize="0" autoFill="0" autoLine="0" autoPict="0">
                <anchor moveWithCells="1">
                  <from>
                    <xdr:col>22</xdr:col>
                    <xdr:colOff>428625</xdr:colOff>
                    <xdr:row>5</xdr:row>
                    <xdr:rowOff>0</xdr:rowOff>
                  </from>
                  <to>
                    <xdr:col>24</xdr:col>
                    <xdr:colOff>323850</xdr:colOff>
                    <xdr:row>6</xdr:row>
                    <xdr:rowOff>19050</xdr:rowOff>
                  </to>
                </anchor>
              </controlPr>
            </control>
          </mc:Choice>
        </mc:AlternateContent>
        <mc:AlternateContent xmlns:mc="http://schemas.openxmlformats.org/markup-compatibility/2006">
          <mc:Choice Requires="x14">
            <control shapeId="14348" r:id="rId6" name="Check Box 12">
              <controlPr defaultSize="0" autoFill="0" autoLine="0" autoPict="0">
                <anchor moveWithCells="1">
                  <from>
                    <xdr:col>24</xdr:col>
                    <xdr:colOff>247650</xdr:colOff>
                    <xdr:row>4</xdr:row>
                    <xdr:rowOff>180975</xdr:rowOff>
                  </from>
                  <to>
                    <xdr:col>25</xdr:col>
                    <xdr:colOff>419100</xdr:colOff>
                    <xdr:row>6</xdr:row>
                    <xdr:rowOff>9525</xdr:rowOff>
                  </to>
                </anchor>
              </controlPr>
            </control>
          </mc:Choice>
        </mc:AlternateContent>
        <mc:AlternateContent xmlns:mc="http://schemas.openxmlformats.org/markup-compatibility/2006">
          <mc:Choice Requires="x14">
            <control shapeId="14349" r:id="rId7" name="Check Box 13">
              <controlPr defaultSize="0" autoFill="0" autoLine="0" autoPict="0">
                <anchor moveWithCells="1">
                  <from>
                    <xdr:col>19</xdr:col>
                    <xdr:colOff>9525</xdr:colOff>
                    <xdr:row>7</xdr:row>
                    <xdr:rowOff>0</xdr:rowOff>
                  </from>
                  <to>
                    <xdr:col>21</xdr:col>
                    <xdr:colOff>0</xdr:colOff>
                    <xdr:row>8</xdr:row>
                    <xdr:rowOff>19050</xdr:rowOff>
                  </to>
                </anchor>
              </controlPr>
            </control>
          </mc:Choice>
        </mc:AlternateContent>
        <mc:AlternateContent xmlns:mc="http://schemas.openxmlformats.org/markup-compatibility/2006">
          <mc:Choice Requires="x14">
            <control shapeId="14350" r:id="rId8" name="Check Box 14">
              <controlPr defaultSize="0" autoFill="0" autoLine="0" autoPict="0">
                <anchor moveWithCells="1">
                  <from>
                    <xdr:col>21</xdr:col>
                    <xdr:colOff>133350</xdr:colOff>
                    <xdr:row>7</xdr:row>
                    <xdr:rowOff>0</xdr:rowOff>
                  </from>
                  <to>
                    <xdr:col>22</xdr:col>
                    <xdr:colOff>390525</xdr:colOff>
                    <xdr:row>8</xdr:row>
                    <xdr:rowOff>19050</xdr:rowOff>
                  </to>
                </anchor>
              </controlPr>
            </control>
          </mc:Choice>
        </mc:AlternateContent>
        <mc:AlternateContent xmlns:mc="http://schemas.openxmlformats.org/markup-compatibility/2006">
          <mc:Choice Requires="x14">
            <control shapeId="14351" r:id="rId9" name="Check Box 15">
              <controlPr defaultSize="0" autoFill="0" autoLine="0" autoPict="0">
                <anchor moveWithCells="1">
                  <from>
                    <xdr:col>22</xdr:col>
                    <xdr:colOff>438150</xdr:colOff>
                    <xdr:row>7</xdr:row>
                    <xdr:rowOff>0</xdr:rowOff>
                  </from>
                  <to>
                    <xdr:col>24</xdr:col>
                    <xdr:colOff>285750</xdr:colOff>
                    <xdr:row>8</xdr:row>
                    <xdr:rowOff>19050</xdr:rowOff>
                  </to>
                </anchor>
              </controlPr>
            </control>
          </mc:Choice>
        </mc:AlternateContent>
        <mc:AlternateContent xmlns:mc="http://schemas.openxmlformats.org/markup-compatibility/2006">
          <mc:Choice Requires="x14">
            <control shapeId="14352" r:id="rId10" name="Check Box 16">
              <controlPr defaultSize="0" autoFill="0" autoLine="0" autoPict="0">
                <anchor moveWithCells="1">
                  <from>
                    <xdr:col>24</xdr:col>
                    <xdr:colOff>133350</xdr:colOff>
                    <xdr:row>7</xdr:row>
                    <xdr:rowOff>0</xdr:rowOff>
                  </from>
                  <to>
                    <xdr:col>25</xdr:col>
                    <xdr:colOff>476250</xdr:colOff>
                    <xdr:row>8</xdr:row>
                    <xdr:rowOff>19050</xdr:rowOff>
                  </to>
                </anchor>
              </controlPr>
            </control>
          </mc:Choice>
        </mc:AlternateContent>
        <mc:AlternateContent xmlns:mc="http://schemas.openxmlformats.org/markup-compatibility/2006">
          <mc:Choice Requires="x14">
            <control shapeId="14353" r:id="rId11" name="Check Box 17">
              <controlPr defaultSize="0" autoFill="0" autoLine="0" autoPict="0">
                <anchor moveWithCells="1">
                  <from>
                    <xdr:col>12</xdr:col>
                    <xdr:colOff>19050</xdr:colOff>
                    <xdr:row>19</xdr:row>
                    <xdr:rowOff>0</xdr:rowOff>
                  </from>
                  <to>
                    <xdr:col>14</xdr:col>
                    <xdr:colOff>381000</xdr:colOff>
                    <xdr:row>20</xdr:row>
                    <xdr:rowOff>19050</xdr:rowOff>
                  </to>
                </anchor>
              </controlPr>
            </control>
          </mc:Choice>
        </mc:AlternateContent>
        <mc:AlternateContent xmlns:mc="http://schemas.openxmlformats.org/markup-compatibility/2006">
          <mc:Choice Requires="x14">
            <control shapeId="14354" r:id="rId12" name="Check Box 18">
              <controlPr defaultSize="0" autoFill="0" autoLine="0" autoPict="0">
                <anchor moveWithCells="1">
                  <from>
                    <xdr:col>12</xdr:col>
                    <xdr:colOff>19050</xdr:colOff>
                    <xdr:row>19</xdr:row>
                    <xdr:rowOff>180975</xdr:rowOff>
                  </from>
                  <to>
                    <xdr:col>14</xdr:col>
                    <xdr:colOff>352425</xdr:colOff>
                    <xdr:row>20</xdr:row>
                    <xdr:rowOff>200025</xdr:rowOff>
                  </to>
                </anchor>
              </controlPr>
            </control>
          </mc:Choice>
        </mc:AlternateContent>
        <mc:AlternateContent xmlns:mc="http://schemas.openxmlformats.org/markup-compatibility/2006">
          <mc:Choice Requires="x14">
            <control shapeId="14355" r:id="rId13" name="Check Box 19">
              <controlPr defaultSize="0" autoFill="0" autoLine="0" autoPict="0">
                <anchor moveWithCells="1">
                  <from>
                    <xdr:col>12</xdr:col>
                    <xdr:colOff>19050</xdr:colOff>
                    <xdr:row>21</xdr:row>
                    <xdr:rowOff>0</xdr:rowOff>
                  </from>
                  <to>
                    <xdr:col>13</xdr:col>
                    <xdr:colOff>485775</xdr:colOff>
                    <xdr:row>22</xdr:row>
                    <xdr:rowOff>19050</xdr:rowOff>
                  </to>
                </anchor>
              </controlPr>
            </control>
          </mc:Choice>
        </mc:AlternateContent>
        <mc:AlternateContent xmlns:mc="http://schemas.openxmlformats.org/markup-compatibility/2006">
          <mc:Choice Requires="x14">
            <control shapeId="14356" r:id="rId14" name="Check Box 20">
              <controlPr defaultSize="0" autoFill="0" autoLine="0" autoPict="0">
                <anchor moveWithCells="1">
                  <from>
                    <xdr:col>12</xdr:col>
                    <xdr:colOff>19050</xdr:colOff>
                    <xdr:row>21</xdr:row>
                    <xdr:rowOff>171450</xdr:rowOff>
                  </from>
                  <to>
                    <xdr:col>13</xdr:col>
                    <xdr:colOff>352425</xdr:colOff>
                    <xdr:row>22</xdr:row>
                    <xdr:rowOff>190500</xdr:rowOff>
                  </to>
                </anchor>
              </controlPr>
            </control>
          </mc:Choice>
        </mc:AlternateContent>
        <mc:AlternateContent xmlns:mc="http://schemas.openxmlformats.org/markup-compatibility/2006">
          <mc:Choice Requires="x14">
            <control shapeId="14357" r:id="rId15" name="Check Box 21">
              <controlPr defaultSize="0" autoFill="0" autoLine="0" autoPict="0">
                <anchor moveWithCells="1">
                  <from>
                    <xdr:col>12</xdr:col>
                    <xdr:colOff>19050</xdr:colOff>
                    <xdr:row>22</xdr:row>
                    <xdr:rowOff>142875</xdr:rowOff>
                  </from>
                  <to>
                    <xdr:col>14</xdr:col>
                    <xdr:colOff>371475</xdr:colOff>
                    <xdr:row>23</xdr:row>
                    <xdr:rowOff>152400</xdr:rowOff>
                  </to>
                </anchor>
              </controlPr>
            </control>
          </mc:Choice>
        </mc:AlternateContent>
        <mc:AlternateContent xmlns:mc="http://schemas.openxmlformats.org/markup-compatibility/2006">
          <mc:Choice Requires="x14">
            <control shapeId="14358" r:id="rId16" name="Check Box 22">
              <controlPr defaultSize="0" autoFill="0" autoLine="0" autoPict="0">
                <anchor moveWithCells="1">
                  <from>
                    <xdr:col>12</xdr:col>
                    <xdr:colOff>19050</xdr:colOff>
                    <xdr:row>23</xdr:row>
                    <xdr:rowOff>152400</xdr:rowOff>
                  </from>
                  <to>
                    <xdr:col>14</xdr:col>
                    <xdr:colOff>438150</xdr:colOff>
                    <xdr:row>24</xdr:row>
                    <xdr:rowOff>161925</xdr:rowOff>
                  </to>
                </anchor>
              </controlPr>
            </control>
          </mc:Choice>
        </mc:AlternateContent>
        <mc:AlternateContent xmlns:mc="http://schemas.openxmlformats.org/markup-compatibility/2006">
          <mc:Choice Requires="x14">
            <control shapeId="14359" r:id="rId17" name="Check Box 23">
              <controlPr defaultSize="0" autoFill="0" autoLine="0" autoPict="0">
                <anchor moveWithCells="1">
                  <from>
                    <xdr:col>15</xdr:col>
                    <xdr:colOff>0</xdr:colOff>
                    <xdr:row>18</xdr:row>
                    <xdr:rowOff>180975</xdr:rowOff>
                  </from>
                  <to>
                    <xdr:col>17</xdr:col>
                    <xdr:colOff>361950</xdr:colOff>
                    <xdr:row>20</xdr:row>
                    <xdr:rowOff>0</xdr:rowOff>
                  </to>
                </anchor>
              </controlPr>
            </control>
          </mc:Choice>
        </mc:AlternateContent>
        <mc:AlternateContent xmlns:mc="http://schemas.openxmlformats.org/markup-compatibility/2006">
          <mc:Choice Requires="x14">
            <control shapeId="14360" r:id="rId18" name="Check Box 24">
              <controlPr defaultSize="0" autoFill="0" autoLine="0" autoPict="0">
                <anchor moveWithCells="1">
                  <from>
                    <xdr:col>15</xdr:col>
                    <xdr:colOff>0</xdr:colOff>
                    <xdr:row>20</xdr:row>
                    <xdr:rowOff>0</xdr:rowOff>
                  </from>
                  <to>
                    <xdr:col>17</xdr:col>
                    <xdr:colOff>466725</xdr:colOff>
                    <xdr:row>21</xdr:row>
                    <xdr:rowOff>9525</xdr:rowOff>
                  </to>
                </anchor>
              </controlPr>
            </control>
          </mc:Choice>
        </mc:AlternateContent>
        <mc:AlternateContent xmlns:mc="http://schemas.openxmlformats.org/markup-compatibility/2006">
          <mc:Choice Requires="x14">
            <control shapeId="14361" r:id="rId19" name="Check Box 25">
              <controlPr defaultSize="0" autoFill="0" autoLine="0" autoPict="0">
                <anchor moveWithCells="1">
                  <from>
                    <xdr:col>14</xdr:col>
                    <xdr:colOff>571500</xdr:colOff>
                    <xdr:row>20</xdr:row>
                    <xdr:rowOff>171450</xdr:rowOff>
                  </from>
                  <to>
                    <xdr:col>17</xdr:col>
                    <xdr:colOff>333375</xdr:colOff>
                    <xdr:row>21</xdr:row>
                    <xdr:rowOff>180975</xdr:rowOff>
                  </to>
                </anchor>
              </controlPr>
            </control>
          </mc:Choice>
        </mc:AlternateContent>
        <mc:AlternateContent xmlns:mc="http://schemas.openxmlformats.org/markup-compatibility/2006">
          <mc:Choice Requires="x14">
            <control shapeId="14362" r:id="rId20" name="Check Box 26">
              <controlPr defaultSize="0" autoFill="0" autoLine="0" autoPict="0">
                <anchor moveWithCells="1">
                  <from>
                    <xdr:col>15</xdr:col>
                    <xdr:colOff>0</xdr:colOff>
                    <xdr:row>21</xdr:row>
                    <xdr:rowOff>161925</xdr:rowOff>
                  </from>
                  <to>
                    <xdr:col>17</xdr:col>
                    <xdr:colOff>409575</xdr:colOff>
                    <xdr:row>22</xdr:row>
                    <xdr:rowOff>180975</xdr:rowOff>
                  </to>
                </anchor>
              </controlPr>
            </control>
          </mc:Choice>
        </mc:AlternateContent>
        <mc:AlternateContent xmlns:mc="http://schemas.openxmlformats.org/markup-compatibility/2006">
          <mc:Choice Requires="x14">
            <control shapeId="14363" r:id="rId21" name="Check Box 27">
              <controlPr defaultSize="0" autoFill="0" autoLine="0" autoPict="0">
                <anchor moveWithCells="1">
                  <from>
                    <xdr:col>2</xdr:col>
                    <xdr:colOff>57150</xdr:colOff>
                    <xdr:row>15</xdr:row>
                    <xdr:rowOff>161925</xdr:rowOff>
                  </from>
                  <to>
                    <xdr:col>2</xdr:col>
                    <xdr:colOff>428625</xdr:colOff>
                    <xdr:row>16</xdr:row>
                    <xdr:rowOff>142875</xdr:rowOff>
                  </to>
                </anchor>
              </controlPr>
            </control>
          </mc:Choice>
        </mc:AlternateContent>
        <mc:AlternateContent xmlns:mc="http://schemas.openxmlformats.org/markup-compatibility/2006">
          <mc:Choice Requires="x14">
            <control shapeId="14364" r:id="rId22" name="Check Box 28">
              <controlPr defaultSize="0" autoFill="0" autoLine="0" autoPict="0">
                <anchor moveWithCells="1">
                  <from>
                    <xdr:col>3</xdr:col>
                    <xdr:colOff>114300</xdr:colOff>
                    <xdr:row>15</xdr:row>
                    <xdr:rowOff>171450</xdr:rowOff>
                  </from>
                  <to>
                    <xdr:col>3</xdr:col>
                    <xdr:colOff>485775</xdr:colOff>
                    <xdr:row>16</xdr:row>
                    <xdr:rowOff>152400</xdr:rowOff>
                  </to>
                </anchor>
              </controlPr>
            </control>
          </mc:Choice>
        </mc:AlternateContent>
        <mc:AlternateContent xmlns:mc="http://schemas.openxmlformats.org/markup-compatibility/2006">
          <mc:Choice Requires="x14">
            <control shapeId="14365" r:id="rId23" name="Check Box 29">
              <controlPr defaultSize="0" autoFill="0" autoLine="0" autoPict="0">
                <anchor moveWithCells="1">
                  <from>
                    <xdr:col>2</xdr:col>
                    <xdr:colOff>57150</xdr:colOff>
                    <xdr:row>19</xdr:row>
                    <xdr:rowOff>161925</xdr:rowOff>
                  </from>
                  <to>
                    <xdr:col>2</xdr:col>
                    <xdr:colOff>428625</xdr:colOff>
                    <xdr:row>20</xdr:row>
                    <xdr:rowOff>180975</xdr:rowOff>
                  </to>
                </anchor>
              </controlPr>
            </control>
          </mc:Choice>
        </mc:AlternateContent>
        <mc:AlternateContent xmlns:mc="http://schemas.openxmlformats.org/markup-compatibility/2006">
          <mc:Choice Requires="x14">
            <control shapeId="14366" r:id="rId24" name="Check Box 30">
              <controlPr defaultSize="0" autoFill="0" autoLine="0" autoPict="0">
                <anchor moveWithCells="1">
                  <from>
                    <xdr:col>3</xdr:col>
                    <xdr:colOff>95250</xdr:colOff>
                    <xdr:row>19</xdr:row>
                    <xdr:rowOff>161925</xdr:rowOff>
                  </from>
                  <to>
                    <xdr:col>3</xdr:col>
                    <xdr:colOff>466725</xdr:colOff>
                    <xdr:row>20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21"/>
    <pageSetUpPr fitToPage="1"/>
  </sheetPr>
  <dimension ref="A1:AA61"/>
  <sheetViews>
    <sheetView zoomScaleNormal="100" workbookViewId="0">
      <selection activeCell="C12" sqref="C12:D12"/>
    </sheetView>
  </sheetViews>
  <sheetFormatPr defaultRowHeight="12.75" x14ac:dyDescent="0.2"/>
  <cols>
    <col min="1" max="1" width="8.5" style="1" bestFit="1" customWidth="1"/>
    <col min="2" max="2" width="9.33203125" style="1"/>
    <col min="3" max="3" width="11" style="1" customWidth="1"/>
    <col min="4" max="4" width="15.1640625" style="1" customWidth="1"/>
    <col min="5" max="5" width="0.1640625" style="1" customWidth="1"/>
    <col min="6" max="9" width="9.33203125" style="1"/>
    <col min="10" max="10" width="12.1640625" style="1" bestFit="1" customWidth="1"/>
    <col min="11" max="11" width="9.5" style="1" hidden="1" customWidth="1"/>
    <col min="12" max="12" width="0.33203125" style="1" customWidth="1"/>
    <col min="13" max="13" width="9.33203125" style="1"/>
    <col min="14" max="14" width="9.5" style="1" bestFit="1" customWidth="1"/>
    <col min="15" max="16" width="9.33203125" style="1"/>
    <col min="17" max="17" width="9.5" style="1" bestFit="1" customWidth="1"/>
    <col min="18" max="18" width="11" style="1" bestFit="1" customWidth="1"/>
    <col min="19" max="19" width="9.83203125" style="1" hidden="1" customWidth="1"/>
    <col min="20" max="20" width="0.33203125" style="81" customWidth="1"/>
    <col min="21" max="21" width="11.1640625" style="1" customWidth="1"/>
    <col min="22" max="26" width="9.33203125" style="1"/>
    <col min="27" max="27" width="0" style="1" hidden="1" customWidth="1"/>
    <col min="28" max="16384" width="9.33203125" style="1"/>
  </cols>
  <sheetData>
    <row r="1" spans="1:27" ht="18" x14ac:dyDescent="0.25">
      <c r="A1" s="184" t="s">
        <v>58</v>
      </c>
      <c r="B1" s="185"/>
      <c r="C1" s="185"/>
      <c r="D1" s="186"/>
      <c r="E1" s="53"/>
      <c r="F1" s="217" t="s">
        <v>145</v>
      </c>
      <c r="G1" s="218"/>
      <c r="H1" s="218"/>
      <c r="I1" s="218"/>
      <c r="J1" s="218"/>
      <c r="K1" s="82"/>
      <c r="L1" s="78"/>
      <c r="M1" s="217" t="s">
        <v>146</v>
      </c>
      <c r="N1" s="218"/>
      <c r="O1" s="218"/>
      <c r="P1" s="218"/>
      <c r="Q1" s="218"/>
      <c r="R1" s="218"/>
      <c r="S1" s="221"/>
      <c r="T1" s="78"/>
      <c r="U1" s="217" t="s">
        <v>59</v>
      </c>
      <c r="V1" s="218"/>
      <c r="W1" s="218"/>
      <c r="X1" s="218"/>
      <c r="Y1" s="218"/>
      <c r="Z1" s="218"/>
      <c r="AA1" s="221"/>
    </row>
    <row r="2" spans="1:27" ht="33" customHeight="1" x14ac:dyDescent="0.25">
      <c r="A2" s="54"/>
      <c r="B2" s="27"/>
      <c r="C2" s="27"/>
      <c r="D2" s="102"/>
      <c r="E2" s="55"/>
      <c r="F2" s="219"/>
      <c r="G2" s="220"/>
      <c r="H2" s="220"/>
      <c r="I2" s="220"/>
      <c r="J2" s="220"/>
      <c r="K2" s="83"/>
      <c r="L2" s="79"/>
      <c r="M2" s="222"/>
      <c r="N2" s="223"/>
      <c r="O2" s="223"/>
      <c r="P2" s="223"/>
      <c r="Q2" s="223"/>
      <c r="R2" s="223"/>
      <c r="S2" s="224"/>
      <c r="T2" s="79"/>
      <c r="U2" s="222"/>
      <c r="V2" s="223"/>
      <c r="W2" s="223"/>
      <c r="X2" s="223"/>
      <c r="Y2" s="223"/>
      <c r="Z2" s="223"/>
      <c r="AA2" s="224"/>
    </row>
    <row r="3" spans="1:27" ht="15.75" x14ac:dyDescent="0.25">
      <c r="A3" s="225" t="s">
        <v>60</v>
      </c>
      <c r="B3" s="226"/>
      <c r="C3" s="226"/>
      <c r="D3" s="227"/>
      <c r="E3" s="55"/>
      <c r="F3" s="73"/>
      <c r="G3" s="61" t="s">
        <v>61</v>
      </c>
      <c r="H3" s="62"/>
      <c r="I3" s="62"/>
      <c r="J3" s="62"/>
      <c r="K3" s="84"/>
      <c r="L3" s="79"/>
      <c r="M3" s="87"/>
      <c r="N3" s="61"/>
      <c r="O3" s="61" t="s">
        <v>61</v>
      </c>
      <c r="P3" s="61"/>
      <c r="Q3" s="61"/>
      <c r="R3" s="61"/>
      <c r="S3" s="88"/>
      <c r="T3" s="79"/>
      <c r="U3" s="99" t="s">
        <v>57</v>
      </c>
      <c r="V3" s="63"/>
      <c r="W3" s="63" t="s">
        <v>61</v>
      </c>
      <c r="X3" s="63"/>
      <c r="Y3" s="63"/>
      <c r="Z3" s="63"/>
      <c r="AA3" s="64"/>
    </row>
    <row r="4" spans="1:27" ht="20.25" x14ac:dyDescent="0.25">
      <c r="A4" s="228" t="s">
        <v>62</v>
      </c>
      <c r="B4" s="229"/>
      <c r="C4" s="230"/>
      <c r="D4" s="231"/>
      <c r="E4" s="55"/>
      <c r="F4" s="74"/>
      <c r="G4" s="232" t="s">
        <v>31</v>
      </c>
      <c r="H4" s="233"/>
      <c r="I4" s="233"/>
      <c r="J4" s="30">
        <v>3.25</v>
      </c>
      <c r="K4" s="65">
        <f t="shared" ref="K4:K14" si="0">+F4*J4</f>
        <v>0</v>
      </c>
      <c r="L4" s="55"/>
      <c r="M4" s="234" t="s">
        <v>63</v>
      </c>
      <c r="N4" s="235"/>
      <c r="O4" s="235"/>
      <c r="P4" s="235"/>
      <c r="Q4" s="235"/>
      <c r="R4" s="235"/>
      <c r="S4" s="89"/>
      <c r="T4" s="79"/>
      <c r="U4" s="236" t="s">
        <v>64</v>
      </c>
      <c r="V4" s="237"/>
      <c r="W4" s="237"/>
      <c r="X4" s="237"/>
      <c r="Y4" s="237"/>
      <c r="Z4" s="237"/>
      <c r="AA4" s="65"/>
    </row>
    <row r="5" spans="1:27" ht="15.75" x14ac:dyDescent="0.25">
      <c r="A5" s="238"/>
      <c r="B5" s="239"/>
      <c r="C5" s="239"/>
      <c r="D5" s="240"/>
      <c r="E5" s="55"/>
      <c r="F5" s="74"/>
      <c r="G5" s="232" t="s">
        <v>65</v>
      </c>
      <c r="H5" s="233"/>
      <c r="I5" s="233"/>
      <c r="J5" s="30">
        <v>2.75</v>
      </c>
      <c r="K5" s="65">
        <f t="shared" si="0"/>
        <v>0</v>
      </c>
      <c r="L5" s="55"/>
      <c r="M5" s="90"/>
      <c r="N5" s="241" t="s">
        <v>66</v>
      </c>
      <c r="O5" s="242"/>
      <c r="P5" s="242"/>
      <c r="Q5" s="242"/>
      <c r="R5" s="31">
        <v>3.95</v>
      </c>
      <c r="S5" s="89">
        <f>+M5*R5</f>
        <v>0</v>
      </c>
      <c r="T5" s="79"/>
      <c r="U5" s="100"/>
      <c r="V5" s="32" t="s">
        <v>67</v>
      </c>
      <c r="W5" s="33"/>
      <c r="X5" s="33"/>
      <c r="Y5" s="33"/>
      <c r="Z5" s="34">
        <v>14.95</v>
      </c>
      <c r="AA5" s="243">
        <f>+U5*Z5</f>
        <v>0</v>
      </c>
    </row>
    <row r="6" spans="1:27" ht="15.75" x14ac:dyDescent="0.25">
      <c r="A6" s="245" t="s">
        <v>68</v>
      </c>
      <c r="B6" s="246"/>
      <c r="C6" s="247"/>
      <c r="D6" s="248"/>
      <c r="E6" s="55"/>
      <c r="F6" s="74"/>
      <c r="G6" s="249" t="s">
        <v>32</v>
      </c>
      <c r="H6" s="250"/>
      <c r="I6" s="250"/>
      <c r="J6" s="30">
        <v>1.95</v>
      </c>
      <c r="K6" s="65">
        <f t="shared" si="0"/>
        <v>0</v>
      </c>
      <c r="L6" s="55"/>
      <c r="M6" s="251"/>
      <c r="N6" s="253" t="s">
        <v>69</v>
      </c>
      <c r="O6" s="254"/>
      <c r="P6" s="254"/>
      <c r="Q6" s="254"/>
      <c r="R6" s="255"/>
      <c r="S6" s="243">
        <f>+M6*R7</f>
        <v>0</v>
      </c>
      <c r="T6" s="79"/>
      <c r="U6" s="101"/>
      <c r="V6" s="35"/>
      <c r="W6" s="35"/>
      <c r="X6" s="35"/>
      <c r="Y6" s="35"/>
      <c r="Z6" s="36"/>
      <c r="AA6" s="244"/>
    </row>
    <row r="7" spans="1:27" ht="15.75" x14ac:dyDescent="0.25">
      <c r="A7" s="256"/>
      <c r="B7" s="257"/>
      <c r="C7" s="257"/>
      <c r="D7" s="258"/>
      <c r="E7" s="55"/>
      <c r="F7" s="74"/>
      <c r="G7" s="249" t="s">
        <v>70</v>
      </c>
      <c r="H7" s="250"/>
      <c r="I7" s="250"/>
      <c r="J7" s="30">
        <v>1.95</v>
      </c>
      <c r="K7" s="65">
        <f t="shared" si="0"/>
        <v>0</v>
      </c>
      <c r="L7" s="55"/>
      <c r="M7" s="252"/>
      <c r="N7" s="241" t="s">
        <v>71</v>
      </c>
      <c r="O7" s="242"/>
      <c r="P7" s="242"/>
      <c r="Q7" s="242"/>
      <c r="R7" s="31">
        <v>5.99</v>
      </c>
      <c r="S7" s="244"/>
      <c r="T7" s="79"/>
      <c r="U7" s="100"/>
      <c r="V7" s="32" t="s">
        <v>72</v>
      </c>
      <c r="W7" s="33"/>
      <c r="X7" s="33"/>
      <c r="Y7" s="33"/>
      <c r="Z7" s="34">
        <v>18.399999999999999</v>
      </c>
      <c r="AA7" s="243">
        <f>+U7*Z7</f>
        <v>0</v>
      </c>
    </row>
    <row r="8" spans="1:27" ht="15.75" x14ac:dyDescent="0.25">
      <c r="A8" s="245" t="s">
        <v>73</v>
      </c>
      <c r="B8" s="259"/>
      <c r="C8" s="260" t="s">
        <v>74</v>
      </c>
      <c r="D8" s="261"/>
      <c r="E8" s="55"/>
      <c r="F8" s="74"/>
      <c r="G8" s="249" t="s">
        <v>33</v>
      </c>
      <c r="H8" s="250"/>
      <c r="I8" s="250"/>
      <c r="J8" s="30">
        <v>2.75</v>
      </c>
      <c r="K8" s="65">
        <f t="shared" si="0"/>
        <v>0</v>
      </c>
      <c r="L8" s="55"/>
      <c r="M8" s="74"/>
      <c r="N8" s="262" t="s">
        <v>50</v>
      </c>
      <c r="O8" s="263"/>
      <c r="P8" s="263"/>
      <c r="Q8" s="263"/>
      <c r="R8" s="30">
        <v>5.89</v>
      </c>
      <c r="S8" s="65">
        <f t="shared" ref="S8:S15" si="1">+M8*R8</f>
        <v>0</v>
      </c>
      <c r="T8" s="79"/>
      <c r="U8" s="94"/>
      <c r="V8" s="37"/>
      <c r="W8" s="37"/>
      <c r="X8" s="37"/>
      <c r="Y8" s="37"/>
      <c r="Z8" s="38"/>
      <c r="AA8" s="244"/>
    </row>
    <row r="9" spans="1:27" ht="15.75" x14ac:dyDescent="0.25">
      <c r="A9" s="264"/>
      <c r="B9" s="265"/>
      <c r="C9" s="39"/>
      <c r="D9" s="103"/>
      <c r="E9" s="55"/>
      <c r="F9" s="75"/>
      <c r="G9" s="28" t="s">
        <v>34</v>
      </c>
      <c r="H9" s="29"/>
      <c r="I9" s="29"/>
      <c r="J9" s="30">
        <v>1.85</v>
      </c>
      <c r="K9" s="65">
        <f t="shared" si="0"/>
        <v>0</v>
      </c>
      <c r="L9" s="55"/>
      <c r="M9" s="74"/>
      <c r="N9" s="232" t="s">
        <v>51</v>
      </c>
      <c r="O9" s="233"/>
      <c r="P9" s="233"/>
      <c r="Q9" s="233"/>
      <c r="R9" s="30">
        <v>6.5</v>
      </c>
      <c r="S9" s="65">
        <f t="shared" si="1"/>
        <v>0</v>
      </c>
      <c r="T9" s="79"/>
      <c r="U9" s="74"/>
      <c r="V9" s="262" t="s">
        <v>75</v>
      </c>
      <c r="W9" s="263"/>
      <c r="X9" s="263"/>
      <c r="Y9" s="263"/>
      <c r="Z9" s="30">
        <v>12.25</v>
      </c>
      <c r="AA9" s="65">
        <f t="shared" ref="AA9:AA18" si="2">+U9*Z9</f>
        <v>0</v>
      </c>
    </row>
    <row r="10" spans="1:27" ht="15.75" x14ac:dyDescent="0.25">
      <c r="A10" s="228" t="s">
        <v>76</v>
      </c>
      <c r="B10" s="266"/>
      <c r="C10" s="40"/>
      <c r="D10" s="104"/>
      <c r="E10" s="55"/>
      <c r="F10" s="74"/>
      <c r="G10" s="28" t="s">
        <v>77</v>
      </c>
      <c r="H10" s="29"/>
      <c r="I10" s="29"/>
      <c r="J10" s="30">
        <v>2.5</v>
      </c>
      <c r="K10" s="65">
        <f t="shared" si="0"/>
        <v>0</v>
      </c>
      <c r="L10" s="55"/>
      <c r="M10" s="74"/>
      <c r="N10" s="232" t="s">
        <v>52</v>
      </c>
      <c r="O10" s="233"/>
      <c r="P10" s="233"/>
      <c r="Q10" s="233"/>
      <c r="R10" s="30">
        <v>6.5</v>
      </c>
      <c r="S10" s="65">
        <f t="shared" si="1"/>
        <v>0</v>
      </c>
      <c r="T10" s="79"/>
      <c r="U10" s="74"/>
      <c r="V10" s="262" t="s">
        <v>78</v>
      </c>
      <c r="W10" s="263"/>
      <c r="X10" s="263"/>
      <c r="Y10" s="263"/>
      <c r="Z10" s="30">
        <v>12.25</v>
      </c>
      <c r="AA10" s="65">
        <f t="shared" si="2"/>
        <v>0</v>
      </c>
    </row>
    <row r="11" spans="1:27" ht="15.75" x14ac:dyDescent="0.25">
      <c r="A11" s="264"/>
      <c r="B11" s="265"/>
      <c r="C11" s="41"/>
      <c r="D11" s="105"/>
      <c r="E11" s="55"/>
      <c r="F11" s="76"/>
      <c r="G11" s="28" t="s">
        <v>35</v>
      </c>
      <c r="H11" s="29"/>
      <c r="I11" s="29"/>
      <c r="J11" s="51">
        <v>1.85</v>
      </c>
      <c r="K11" s="65">
        <f t="shared" si="0"/>
        <v>0</v>
      </c>
      <c r="L11" s="55"/>
      <c r="M11" s="77"/>
      <c r="N11" s="232" t="s">
        <v>53</v>
      </c>
      <c r="O11" s="233"/>
      <c r="P11" s="233"/>
      <c r="Q11" s="233"/>
      <c r="R11" s="51">
        <v>5.99</v>
      </c>
      <c r="S11" s="65">
        <f t="shared" si="1"/>
        <v>0</v>
      </c>
      <c r="T11" s="79"/>
      <c r="U11" s="77"/>
      <c r="V11" s="262" t="s">
        <v>79</v>
      </c>
      <c r="W11" s="263"/>
      <c r="X11" s="263"/>
      <c r="Y11" s="263"/>
      <c r="Z11" s="51">
        <v>12.25</v>
      </c>
      <c r="AA11" s="65">
        <f t="shared" si="2"/>
        <v>0</v>
      </c>
    </row>
    <row r="12" spans="1:27" ht="15.75" x14ac:dyDescent="0.25">
      <c r="A12" s="267" t="s">
        <v>80</v>
      </c>
      <c r="B12" s="268"/>
      <c r="C12" s="269" t="s">
        <v>81</v>
      </c>
      <c r="D12" s="270"/>
      <c r="E12" s="55"/>
      <c r="F12" s="77"/>
      <c r="G12" s="232" t="s">
        <v>82</v>
      </c>
      <c r="H12" s="233"/>
      <c r="I12" s="233"/>
      <c r="J12" s="51">
        <v>2.9</v>
      </c>
      <c r="K12" s="65">
        <f t="shared" si="0"/>
        <v>0</v>
      </c>
      <c r="L12" s="55"/>
      <c r="M12" s="77"/>
      <c r="N12" s="232" t="s">
        <v>56</v>
      </c>
      <c r="O12" s="233"/>
      <c r="P12" s="233"/>
      <c r="Q12" s="233"/>
      <c r="R12" s="51">
        <v>3.5</v>
      </c>
      <c r="S12" s="65">
        <f t="shared" si="1"/>
        <v>0</v>
      </c>
      <c r="T12" s="79"/>
      <c r="U12" s="77"/>
      <c r="V12" s="262" t="s">
        <v>83</v>
      </c>
      <c r="W12" s="263"/>
      <c r="X12" s="263"/>
      <c r="Y12" s="263"/>
      <c r="Z12" s="51">
        <v>12.25</v>
      </c>
      <c r="AA12" s="65">
        <f t="shared" si="2"/>
        <v>0</v>
      </c>
    </row>
    <row r="13" spans="1:27" ht="15.75" x14ac:dyDescent="0.25">
      <c r="A13" s="271">
        <v>0</v>
      </c>
      <c r="B13" s="272"/>
      <c r="C13" s="275"/>
      <c r="D13" s="276"/>
      <c r="E13" s="55"/>
      <c r="F13" s="77"/>
      <c r="G13" s="232"/>
      <c r="H13" s="233"/>
      <c r="I13" s="233"/>
      <c r="J13" s="42"/>
      <c r="K13" s="65">
        <f t="shared" si="0"/>
        <v>0</v>
      </c>
      <c r="L13" s="55"/>
      <c r="M13" s="77"/>
      <c r="N13" s="232" t="s">
        <v>54</v>
      </c>
      <c r="O13" s="233"/>
      <c r="P13" s="233"/>
      <c r="Q13" s="233"/>
      <c r="R13" s="51">
        <v>4.25</v>
      </c>
      <c r="S13" s="65">
        <f t="shared" si="1"/>
        <v>0</v>
      </c>
      <c r="T13" s="79"/>
      <c r="U13" s="77"/>
      <c r="V13" s="262" t="s">
        <v>84</v>
      </c>
      <c r="W13" s="263"/>
      <c r="X13" s="263"/>
      <c r="Y13" s="263"/>
      <c r="Z13" s="51">
        <v>12.25</v>
      </c>
      <c r="AA13" s="65">
        <f t="shared" si="2"/>
        <v>0</v>
      </c>
    </row>
    <row r="14" spans="1:27" ht="15.75" x14ac:dyDescent="0.25">
      <c r="A14" s="273"/>
      <c r="B14" s="274"/>
      <c r="C14" s="277"/>
      <c r="D14" s="278"/>
      <c r="E14" s="55"/>
      <c r="F14" s="77"/>
      <c r="G14" s="232"/>
      <c r="H14" s="233"/>
      <c r="I14" s="233"/>
      <c r="J14" s="42"/>
      <c r="K14" s="65">
        <f t="shared" si="0"/>
        <v>0</v>
      </c>
      <c r="L14" s="55"/>
      <c r="M14" s="77"/>
      <c r="N14" s="232" t="s">
        <v>55</v>
      </c>
      <c r="O14" s="233"/>
      <c r="P14" s="233"/>
      <c r="Q14" s="233"/>
      <c r="R14" s="51">
        <v>4.25</v>
      </c>
      <c r="S14" s="65">
        <f t="shared" si="1"/>
        <v>0</v>
      </c>
      <c r="T14" s="79"/>
      <c r="U14" s="77"/>
      <c r="V14" s="262" t="s">
        <v>85</v>
      </c>
      <c r="W14" s="263"/>
      <c r="X14" s="263"/>
      <c r="Y14" s="263"/>
      <c r="Z14" s="51">
        <v>12.25</v>
      </c>
      <c r="AA14" s="65">
        <f t="shared" si="2"/>
        <v>0</v>
      </c>
    </row>
    <row r="15" spans="1:27" ht="15.75" x14ac:dyDescent="0.25">
      <c r="A15" s="267" t="s">
        <v>86</v>
      </c>
      <c r="B15" s="268"/>
      <c r="C15" s="279" t="s">
        <v>87</v>
      </c>
      <c r="D15" s="280"/>
      <c r="E15" s="55"/>
      <c r="F15" s="281" t="s">
        <v>147</v>
      </c>
      <c r="G15" s="282"/>
      <c r="H15" s="282"/>
      <c r="I15" s="282"/>
      <c r="J15" s="282"/>
      <c r="K15" s="283"/>
      <c r="L15" s="55"/>
      <c r="M15" s="77"/>
      <c r="N15" s="284"/>
      <c r="O15" s="285"/>
      <c r="P15" s="285"/>
      <c r="Q15" s="285"/>
      <c r="R15" s="43"/>
      <c r="S15" s="65">
        <f t="shared" si="1"/>
        <v>0</v>
      </c>
      <c r="T15" s="79"/>
      <c r="U15" s="77"/>
      <c r="V15" s="262" t="s">
        <v>88</v>
      </c>
      <c r="W15" s="263"/>
      <c r="X15" s="263"/>
      <c r="Y15" s="263"/>
      <c r="Z15" s="51">
        <v>12.25</v>
      </c>
      <c r="AA15" s="65">
        <f t="shared" si="2"/>
        <v>0</v>
      </c>
    </row>
    <row r="16" spans="1:27" ht="18.75" x14ac:dyDescent="0.3">
      <c r="A16" s="286"/>
      <c r="B16" s="287"/>
      <c r="C16" s="290">
        <v>0</v>
      </c>
      <c r="D16" s="291"/>
      <c r="E16" s="55"/>
      <c r="F16" s="77"/>
      <c r="G16" s="292" t="s">
        <v>89</v>
      </c>
      <c r="H16" s="293"/>
      <c r="I16" s="293"/>
      <c r="J16" s="51">
        <v>5.75</v>
      </c>
      <c r="K16" s="65">
        <f>+F16*J16</f>
        <v>0</v>
      </c>
      <c r="L16" s="55"/>
      <c r="M16" s="294" t="s">
        <v>90</v>
      </c>
      <c r="N16" s="295"/>
      <c r="O16" s="295"/>
      <c r="P16" s="295"/>
      <c r="Q16" s="295"/>
      <c r="R16" s="295"/>
      <c r="S16" s="296"/>
      <c r="T16" s="79"/>
      <c r="U16" s="77"/>
      <c r="V16" s="262" t="s">
        <v>91</v>
      </c>
      <c r="W16" s="263"/>
      <c r="X16" s="263"/>
      <c r="Y16" s="263"/>
      <c r="Z16" s="51">
        <v>12.25</v>
      </c>
      <c r="AA16" s="65">
        <f t="shared" si="2"/>
        <v>0</v>
      </c>
    </row>
    <row r="17" spans="1:27" ht="15.75" x14ac:dyDescent="0.25">
      <c r="A17" s="288"/>
      <c r="B17" s="289"/>
      <c r="C17" s="297"/>
      <c r="D17" s="298"/>
      <c r="E17" s="55"/>
      <c r="F17" s="77"/>
      <c r="G17" s="292" t="s">
        <v>36</v>
      </c>
      <c r="H17" s="293"/>
      <c r="I17" s="293"/>
      <c r="J17" s="51">
        <v>6.75</v>
      </c>
      <c r="K17" s="65">
        <f>+F17*J17</f>
        <v>0</v>
      </c>
      <c r="L17" s="55"/>
      <c r="M17" s="299" t="s">
        <v>92</v>
      </c>
      <c r="N17" s="300"/>
      <c r="O17" s="300"/>
      <c r="P17" s="300"/>
      <c r="Q17" s="300"/>
      <c r="R17" s="300"/>
      <c r="S17" s="301"/>
      <c r="T17" s="79"/>
      <c r="U17" s="77"/>
      <c r="V17" s="262" t="s">
        <v>93</v>
      </c>
      <c r="W17" s="263"/>
      <c r="X17" s="263"/>
      <c r="Y17" s="263"/>
      <c r="Z17" s="51">
        <v>10.25</v>
      </c>
      <c r="AA17" s="65">
        <f t="shared" si="2"/>
        <v>0</v>
      </c>
    </row>
    <row r="18" spans="1:27" ht="18.75" x14ac:dyDescent="0.25">
      <c r="A18" s="56"/>
      <c r="B18" s="44"/>
      <c r="C18" s="206"/>
      <c r="D18" s="303"/>
      <c r="E18" s="55"/>
      <c r="F18" s="77"/>
      <c r="G18" s="232" t="s">
        <v>94</v>
      </c>
      <c r="H18" s="233"/>
      <c r="I18" s="233"/>
      <c r="J18" s="51">
        <v>13.99</v>
      </c>
      <c r="K18" s="65">
        <f>+F18*J18</f>
        <v>0</v>
      </c>
      <c r="L18" s="55"/>
      <c r="M18" s="304" t="s">
        <v>95</v>
      </c>
      <c r="N18" s="305"/>
      <c r="O18" s="305"/>
      <c r="P18" s="305"/>
      <c r="Q18" s="306" t="s">
        <v>96</v>
      </c>
      <c r="R18" s="307"/>
      <c r="S18" s="91">
        <f>+O19*N19</f>
        <v>0</v>
      </c>
      <c r="T18" s="79"/>
      <c r="U18" s="77"/>
      <c r="V18" s="262" t="s">
        <v>97</v>
      </c>
      <c r="W18" s="263"/>
      <c r="X18" s="263"/>
      <c r="Y18" s="263"/>
      <c r="Z18" s="51">
        <v>10.25</v>
      </c>
      <c r="AA18" s="65">
        <f t="shared" si="2"/>
        <v>0</v>
      </c>
    </row>
    <row r="19" spans="1:27" ht="15.75" x14ac:dyDescent="0.25">
      <c r="A19" s="204"/>
      <c r="B19" s="205"/>
      <c r="C19" s="205"/>
      <c r="D19" s="302"/>
      <c r="E19" s="55"/>
      <c r="F19" s="281" t="s">
        <v>98</v>
      </c>
      <c r="G19" s="282"/>
      <c r="H19" s="282"/>
      <c r="I19" s="282"/>
      <c r="J19" s="282"/>
      <c r="K19" s="283"/>
      <c r="L19" s="55"/>
      <c r="M19" s="92" t="s">
        <v>99</v>
      </c>
      <c r="N19" s="107">
        <v>3.25</v>
      </c>
      <c r="O19" s="71"/>
      <c r="P19" s="45" t="s">
        <v>100</v>
      </c>
      <c r="Q19" s="108">
        <v>4.25</v>
      </c>
      <c r="R19" s="71"/>
      <c r="S19" s="91">
        <f>+R19*Q19</f>
        <v>0</v>
      </c>
      <c r="T19" s="79"/>
      <c r="U19" s="281" t="s">
        <v>148</v>
      </c>
      <c r="V19" s="282"/>
      <c r="W19" s="282"/>
      <c r="X19" s="282"/>
      <c r="Y19" s="282"/>
      <c r="Z19" s="282"/>
      <c r="AA19" s="283"/>
    </row>
    <row r="20" spans="1:27" ht="15.75" x14ac:dyDescent="0.25">
      <c r="A20" s="308" t="s">
        <v>101</v>
      </c>
      <c r="B20" s="309"/>
      <c r="C20" s="310">
        <v>0</v>
      </c>
      <c r="D20" s="311"/>
      <c r="E20" s="57"/>
      <c r="F20" s="77"/>
      <c r="G20" s="292" t="s">
        <v>102</v>
      </c>
      <c r="H20" s="293"/>
      <c r="I20" s="293"/>
      <c r="J20" s="51">
        <v>15.25</v>
      </c>
      <c r="K20" s="65">
        <f>+F20*J20</f>
        <v>0</v>
      </c>
      <c r="L20" s="55"/>
      <c r="M20" s="109"/>
      <c r="N20" s="110"/>
      <c r="O20" s="110"/>
      <c r="P20" s="110"/>
      <c r="Q20" s="110"/>
      <c r="R20" s="110"/>
      <c r="S20" s="65"/>
      <c r="T20" s="79"/>
      <c r="U20" s="77"/>
      <c r="V20" s="262" t="s">
        <v>103</v>
      </c>
      <c r="W20" s="312"/>
      <c r="X20" s="312"/>
      <c r="Y20" s="312"/>
      <c r="Z20" s="51">
        <v>42.95</v>
      </c>
      <c r="AA20" s="65">
        <f>+U20*Z20</f>
        <v>0</v>
      </c>
    </row>
    <row r="21" spans="1:27" ht="16.5" thickBot="1" x14ac:dyDescent="0.3">
      <c r="A21" s="58"/>
      <c r="B21" s="46"/>
      <c r="C21" s="47"/>
      <c r="D21" s="106"/>
      <c r="E21" s="55"/>
      <c r="F21" s="77"/>
      <c r="G21" s="292" t="s">
        <v>104</v>
      </c>
      <c r="H21" s="293"/>
      <c r="I21" s="293"/>
      <c r="J21" s="51">
        <v>1.2</v>
      </c>
      <c r="K21" s="65">
        <f>+F21*J21</f>
        <v>0</v>
      </c>
      <c r="L21" s="55"/>
      <c r="M21" s="313"/>
      <c r="N21" s="314"/>
      <c r="O21" s="314"/>
      <c r="P21" s="314"/>
      <c r="Q21" s="314"/>
      <c r="R21" s="314"/>
      <c r="S21" s="111"/>
      <c r="T21" s="79"/>
      <c r="U21" s="77"/>
      <c r="V21" s="262" t="s">
        <v>105</v>
      </c>
      <c r="W21" s="312"/>
      <c r="X21" s="312"/>
      <c r="Y21" s="312"/>
      <c r="Z21" s="51">
        <v>42.95</v>
      </c>
      <c r="AA21" s="65">
        <f>+U21*Z21</f>
        <v>0</v>
      </c>
    </row>
    <row r="22" spans="1:27" ht="15.75" x14ac:dyDescent="0.25">
      <c r="A22" s="315" t="s">
        <v>106</v>
      </c>
      <c r="B22" s="316"/>
      <c r="C22" s="316"/>
      <c r="D22" s="317"/>
      <c r="E22" s="55"/>
      <c r="F22" s="281" t="s">
        <v>107</v>
      </c>
      <c r="G22" s="318"/>
      <c r="H22" s="318"/>
      <c r="I22" s="318"/>
      <c r="J22" s="318"/>
      <c r="K22" s="319"/>
      <c r="L22" s="55"/>
      <c r="M22" s="313"/>
      <c r="N22" s="314"/>
      <c r="O22" s="314"/>
      <c r="P22" s="314"/>
      <c r="Q22" s="314"/>
      <c r="R22" s="314"/>
      <c r="S22" s="111"/>
      <c r="T22" s="79"/>
      <c r="U22" s="77"/>
      <c r="V22" s="262" t="s">
        <v>108</v>
      </c>
      <c r="W22" s="312"/>
      <c r="X22" s="312"/>
      <c r="Y22" s="312"/>
      <c r="Z22" s="51">
        <v>42.95</v>
      </c>
      <c r="AA22" s="65">
        <f>+U22*Z22</f>
        <v>0</v>
      </c>
    </row>
    <row r="23" spans="1:27" ht="16.5" thickBot="1" x14ac:dyDescent="0.3">
      <c r="A23" s="68" t="s">
        <v>109</v>
      </c>
      <c r="B23" s="67"/>
      <c r="C23" s="320" t="s">
        <v>110</v>
      </c>
      <c r="D23" s="321"/>
      <c r="E23" s="55"/>
      <c r="F23" s="77"/>
      <c r="G23" s="292" t="s">
        <v>111</v>
      </c>
      <c r="H23" s="293"/>
      <c r="I23" s="293"/>
      <c r="J23" s="51">
        <v>1.4</v>
      </c>
      <c r="K23" s="65">
        <f t="shared" ref="K23:K29" si="3">+F23*J23</f>
        <v>0</v>
      </c>
      <c r="L23" s="55"/>
      <c r="M23" s="313"/>
      <c r="N23" s="314"/>
      <c r="O23" s="314"/>
      <c r="P23" s="314"/>
      <c r="Q23" s="314"/>
      <c r="R23" s="314"/>
      <c r="S23" s="111"/>
      <c r="T23" s="79"/>
      <c r="U23" s="77"/>
      <c r="V23" s="262" t="s">
        <v>112</v>
      </c>
      <c r="W23" s="263"/>
      <c r="X23" s="263"/>
      <c r="Y23" s="263"/>
      <c r="Z23" s="51">
        <v>26.75</v>
      </c>
      <c r="AA23" s="65">
        <f>+U23*Z23</f>
        <v>0</v>
      </c>
    </row>
    <row r="24" spans="1:27" ht="16.5" thickTop="1" x14ac:dyDescent="0.25">
      <c r="A24" s="322" t="s">
        <v>113</v>
      </c>
      <c r="B24" s="324"/>
      <c r="C24" s="325"/>
      <c r="D24" s="326"/>
      <c r="E24" s="55"/>
      <c r="F24" s="77"/>
      <c r="G24" s="292" t="s">
        <v>114</v>
      </c>
      <c r="H24" s="293"/>
      <c r="I24" s="293"/>
      <c r="J24" s="51">
        <v>1.5</v>
      </c>
      <c r="K24" s="65">
        <f t="shared" si="3"/>
        <v>0</v>
      </c>
      <c r="L24" s="55"/>
      <c r="M24" s="94"/>
      <c r="N24" s="37"/>
      <c r="O24" s="37"/>
      <c r="P24" s="72"/>
      <c r="Q24" s="49" t="s">
        <v>115</v>
      </c>
      <c r="R24" s="112">
        <v>3</v>
      </c>
      <c r="S24" s="65">
        <f>P24*R24</f>
        <v>0</v>
      </c>
      <c r="T24" s="79"/>
      <c r="U24" s="77"/>
      <c r="V24" s="262" t="s">
        <v>116</v>
      </c>
      <c r="W24" s="263"/>
      <c r="X24" s="263"/>
      <c r="Y24" s="263"/>
      <c r="Z24" s="51">
        <v>42.95</v>
      </c>
      <c r="AA24" s="65">
        <f>+U24*Z24</f>
        <v>0</v>
      </c>
    </row>
    <row r="25" spans="1:27" ht="16.5" thickBot="1" x14ac:dyDescent="0.3">
      <c r="A25" s="323"/>
      <c r="B25" s="327"/>
      <c r="C25" s="328"/>
      <c r="D25" s="329"/>
      <c r="E25" s="55"/>
      <c r="F25" s="77"/>
      <c r="G25" s="292" t="s">
        <v>117</v>
      </c>
      <c r="H25" s="293"/>
      <c r="I25" s="293"/>
      <c r="J25" s="51">
        <v>1.65</v>
      </c>
      <c r="K25" s="65">
        <f t="shared" si="3"/>
        <v>0</v>
      </c>
      <c r="L25" s="55"/>
      <c r="M25" s="93"/>
      <c r="N25" s="48"/>
      <c r="O25" s="48"/>
      <c r="P25" s="71"/>
      <c r="Q25" s="49" t="s">
        <v>118</v>
      </c>
      <c r="R25" s="112">
        <v>3</v>
      </c>
      <c r="S25" s="65">
        <f>P25*R25</f>
        <v>0</v>
      </c>
      <c r="T25" s="79"/>
      <c r="U25" s="281" t="s">
        <v>149</v>
      </c>
      <c r="V25" s="282"/>
      <c r="W25" s="282"/>
      <c r="X25" s="282"/>
      <c r="Y25" s="282"/>
      <c r="Z25" s="282"/>
      <c r="AA25" s="283"/>
    </row>
    <row r="26" spans="1:27" ht="16.5" thickTop="1" x14ac:dyDescent="0.25">
      <c r="A26" s="330" t="s">
        <v>119</v>
      </c>
      <c r="B26" s="69" t="s">
        <v>120</v>
      </c>
      <c r="C26" s="332">
        <v>0</v>
      </c>
      <c r="D26" s="333"/>
      <c r="E26" s="55"/>
      <c r="F26" s="77"/>
      <c r="G26" s="292" t="s">
        <v>121</v>
      </c>
      <c r="H26" s="293"/>
      <c r="I26" s="293"/>
      <c r="J26" s="51">
        <v>1.95</v>
      </c>
      <c r="K26" s="65">
        <f t="shared" si="3"/>
        <v>0</v>
      </c>
      <c r="L26" s="85"/>
      <c r="M26" s="95"/>
      <c r="N26" s="52"/>
      <c r="O26" s="52"/>
      <c r="P26" s="334" t="s">
        <v>122</v>
      </c>
      <c r="Q26" s="335"/>
      <c r="R26" s="336"/>
      <c r="S26" s="96"/>
      <c r="T26" s="79"/>
      <c r="U26" s="77"/>
      <c r="V26" s="262" t="s">
        <v>123</v>
      </c>
      <c r="W26" s="263"/>
      <c r="X26" s="263"/>
      <c r="Y26" s="263"/>
      <c r="Z26" s="51">
        <v>3.5</v>
      </c>
      <c r="AA26" s="65">
        <f t="shared" ref="AA26:AA31" si="4">+U26*Z26</f>
        <v>0</v>
      </c>
    </row>
    <row r="27" spans="1:27" ht="16.5" thickBot="1" x14ac:dyDescent="0.3">
      <c r="A27" s="331"/>
      <c r="B27" s="70" t="s">
        <v>124</v>
      </c>
      <c r="C27" s="337">
        <v>0</v>
      </c>
      <c r="D27" s="338"/>
      <c r="E27" s="55"/>
      <c r="F27" s="77"/>
      <c r="G27" s="292"/>
      <c r="H27" s="293"/>
      <c r="I27" s="293"/>
      <c r="J27" s="50"/>
      <c r="K27" s="65">
        <f t="shared" si="3"/>
        <v>0</v>
      </c>
      <c r="L27" s="55"/>
      <c r="M27" s="294" t="s">
        <v>125</v>
      </c>
      <c r="N27" s="295"/>
      <c r="O27" s="295"/>
      <c r="P27" s="295"/>
      <c r="Q27" s="295"/>
      <c r="R27" s="295"/>
      <c r="S27" s="296"/>
      <c r="T27" s="79"/>
      <c r="U27" s="77"/>
      <c r="V27" s="262" t="s">
        <v>126</v>
      </c>
      <c r="W27" s="263"/>
      <c r="X27" s="263"/>
      <c r="Y27" s="263"/>
      <c r="Z27" s="51">
        <v>2.95</v>
      </c>
      <c r="AA27" s="65">
        <f t="shared" si="4"/>
        <v>0</v>
      </c>
    </row>
    <row r="28" spans="1:27" ht="16.5" thickTop="1" x14ac:dyDescent="0.25">
      <c r="A28" s="350" t="s">
        <v>127</v>
      </c>
      <c r="B28" s="351"/>
      <c r="C28" s="351"/>
      <c r="D28" s="352"/>
      <c r="E28" s="55"/>
      <c r="F28" s="77"/>
      <c r="G28" s="353"/>
      <c r="H28" s="354"/>
      <c r="I28" s="354"/>
      <c r="J28" s="43"/>
      <c r="K28" s="65">
        <f t="shared" si="3"/>
        <v>0</v>
      </c>
      <c r="L28" s="55"/>
      <c r="M28" s="355" t="s">
        <v>128</v>
      </c>
      <c r="N28" s="356"/>
      <c r="O28" s="356"/>
      <c r="P28" s="356"/>
      <c r="Q28" s="356"/>
      <c r="R28" s="356"/>
      <c r="S28" s="357"/>
      <c r="T28" s="79"/>
      <c r="U28" s="77"/>
      <c r="V28" s="262" t="s">
        <v>129</v>
      </c>
      <c r="W28" s="263"/>
      <c r="X28" s="263"/>
      <c r="Y28" s="263"/>
      <c r="Z28" s="51">
        <v>13.99</v>
      </c>
      <c r="AA28" s="65">
        <f t="shared" si="4"/>
        <v>0</v>
      </c>
    </row>
    <row r="29" spans="1:27" ht="15.75" x14ac:dyDescent="0.25">
      <c r="A29" s="339"/>
      <c r="B29" s="340"/>
      <c r="C29" s="340"/>
      <c r="D29" s="341"/>
      <c r="E29" s="55"/>
      <c r="F29" s="77"/>
      <c r="G29" s="345"/>
      <c r="H29" s="346"/>
      <c r="I29" s="346"/>
      <c r="J29" s="43"/>
      <c r="K29" s="65">
        <f t="shared" si="3"/>
        <v>0</v>
      </c>
      <c r="L29" s="55"/>
      <c r="M29" s="299" t="s">
        <v>130</v>
      </c>
      <c r="N29" s="300"/>
      <c r="O29" s="300"/>
      <c r="P29" s="300"/>
      <c r="Q29" s="300"/>
      <c r="R29" s="300"/>
      <c r="S29" s="301"/>
      <c r="T29" s="79"/>
      <c r="U29" s="77"/>
      <c r="V29" s="262" t="s">
        <v>131</v>
      </c>
      <c r="W29" s="263"/>
      <c r="X29" s="263"/>
      <c r="Y29" s="263"/>
      <c r="Z29" s="51">
        <v>3.65</v>
      </c>
      <c r="AA29" s="65">
        <f t="shared" si="4"/>
        <v>0</v>
      </c>
    </row>
    <row r="30" spans="1:27" ht="15.75" x14ac:dyDescent="0.25">
      <c r="A30" s="339"/>
      <c r="B30" s="340"/>
      <c r="C30" s="340"/>
      <c r="D30" s="341"/>
      <c r="E30" s="55"/>
      <c r="F30" s="358" t="s">
        <v>132</v>
      </c>
      <c r="G30" s="359"/>
      <c r="H30" s="359"/>
      <c r="I30" s="359"/>
      <c r="J30" s="359"/>
      <c r="K30" s="360"/>
      <c r="L30" s="55"/>
      <c r="M30" s="77"/>
      <c r="N30" s="232" t="s">
        <v>133</v>
      </c>
      <c r="O30" s="233"/>
      <c r="P30" s="233"/>
      <c r="Q30" s="233"/>
      <c r="R30" s="50">
        <v>9.85</v>
      </c>
      <c r="S30" s="65">
        <f t="shared" ref="S30:S38" si="5">+M30*R30</f>
        <v>0</v>
      </c>
      <c r="T30" s="79"/>
      <c r="U30" s="77"/>
      <c r="V30" s="262" t="s">
        <v>134</v>
      </c>
      <c r="W30" s="263"/>
      <c r="X30" s="263"/>
      <c r="Y30" s="263"/>
      <c r="Z30" s="51">
        <v>3.65</v>
      </c>
      <c r="AA30" s="65">
        <f t="shared" si="4"/>
        <v>0</v>
      </c>
    </row>
    <row r="31" spans="1:27" ht="16.5" thickBot="1" x14ac:dyDescent="0.3">
      <c r="A31" s="342"/>
      <c r="B31" s="343"/>
      <c r="C31" s="343"/>
      <c r="D31" s="344"/>
      <c r="E31" s="55"/>
      <c r="F31" s="347"/>
      <c r="G31" s="348"/>
      <c r="H31" s="348"/>
      <c r="I31" s="348"/>
      <c r="J31" s="348"/>
      <c r="K31" s="349"/>
      <c r="L31" s="55"/>
      <c r="M31" s="77"/>
      <c r="N31" s="232" t="s">
        <v>135</v>
      </c>
      <c r="O31" s="233"/>
      <c r="P31" s="233"/>
      <c r="Q31" s="233"/>
      <c r="R31" s="50">
        <v>9.85</v>
      </c>
      <c r="S31" s="65">
        <f t="shared" si="5"/>
        <v>0</v>
      </c>
      <c r="T31" s="79"/>
      <c r="U31" s="77"/>
      <c r="V31" s="262" t="s">
        <v>136</v>
      </c>
      <c r="W31" s="263"/>
      <c r="X31" s="263"/>
      <c r="Y31" s="263"/>
      <c r="Z31" s="51">
        <v>3.75</v>
      </c>
      <c r="AA31" s="65">
        <f t="shared" si="4"/>
        <v>0</v>
      </c>
    </row>
    <row r="32" spans="1:27" ht="21" thickTop="1" x14ac:dyDescent="0.25">
      <c r="A32" s="371" t="s">
        <v>137</v>
      </c>
      <c r="B32" s="372"/>
      <c r="C32" s="373">
        <f>SUM(K4:K14)+SUM(K19:K21)+SUM(K23:K29)+SUM(S5:S15)+SUM(S18:S19)+SUM(S24:S25)+SUM(S30:S38)+SUM(AA5:AA18)+SUM(AA20:AA24)+SUM(AA26:AA31)+SUM(AA33:AA38)+K16+K17+K18</f>
        <v>0</v>
      </c>
      <c r="D32" s="374"/>
      <c r="E32" s="55"/>
      <c r="F32" s="347"/>
      <c r="G32" s="348"/>
      <c r="H32" s="348"/>
      <c r="I32" s="348"/>
      <c r="J32" s="348"/>
      <c r="K32" s="349"/>
      <c r="L32" s="55"/>
      <c r="M32" s="77"/>
      <c r="N32" s="232" t="s">
        <v>138</v>
      </c>
      <c r="O32" s="233"/>
      <c r="P32" s="233"/>
      <c r="Q32" s="233"/>
      <c r="R32" s="50">
        <v>9.85</v>
      </c>
      <c r="S32" s="65">
        <f t="shared" si="5"/>
        <v>0</v>
      </c>
      <c r="T32" s="79"/>
      <c r="U32" s="281" t="s">
        <v>139</v>
      </c>
      <c r="V32" s="282"/>
      <c r="W32" s="282"/>
      <c r="X32" s="282"/>
      <c r="Y32" s="282"/>
      <c r="Z32" s="282"/>
      <c r="AA32" s="283"/>
    </row>
    <row r="33" spans="1:27" ht="15.75" x14ac:dyDescent="0.25">
      <c r="A33" s="361" t="s">
        <v>140</v>
      </c>
      <c r="B33" s="362"/>
      <c r="C33" s="365">
        <f>C32*0.13</f>
        <v>0</v>
      </c>
      <c r="D33" s="366"/>
      <c r="E33" s="55"/>
      <c r="F33" s="347"/>
      <c r="G33" s="348"/>
      <c r="H33" s="348"/>
      <c r="I33" s="348"/>
      <c r="J33" s="348"/>
      <c r="K33" s="349"/>
      <c r="L33" s="55"/>
      <c r="M33" s="77"/>
      <c r="N33" s="284"/>
      <c r="O33" s="285"/>
      <c r="P33" s="285"/>
      <c r="Q33" s="285"/>
      <c r="R33" s="43"/>
      <c r="S33" s="65">
        <f t="shared" si="5"/>
        <v>0</v>
      </c>
      <c r="T33" s="79"/>
      <c r="U33" s="77"/>
      <c r="V33" s="369" t="s">
        <v>141</v>
      </c>
      <c r="W33" s="370"/>
      <c r="X33" s="370"/>
      <c r="Y33" s="370"/>
      <c r="Z33" s="43">
        <v>0</v>
      </c>
      <c r="AA33" s="65">
        <f t="shared" ref="AA33:AA38" si="6">+U33*Z33</f>
        <v>0</v>
      </c>
    </row>
    <row r="34" spans="1:27" ht="16.5" thickBot="1" x14ac:dyDescent="0.3">
      <c r="A34" s="363"/>
      <c r="B34" s="364"/>
      <c r="C34" s="367"/>
      <c r="D34" s="368"/>
      <c r="E34" s="55"/>
      <c r="F34" s="347"/>
      <c r="G34" s="348"/>
      <c r="H34" s="348"/>
      <c r="I34" s="348"/>
      <c r="J34" s="348"/>
      <c r="K34" s="349"/>
      <c r="L34" s="55"/>
      <c r="M34" s="74"/>
      <c r="N34" s="284"/>
      <c r="O34" s="285"/>
      <c r="P34" s="285"/>
      <c r="Q34" s="285"/>
      <c r="R34" s="43"/>
      <c r="S34" s="65">
        <f t="shared" si="5"/>
        <v>0</v>
      </c>
      <c r="T34" s="79"/>
      <c r="U34" s="74"/>
      <c r="V34" s="369" t="s">
        <v>142</v>
      </c>
      <c r="W34" s="370"/>
      <c r="X34" s="370"/>
      <c r="Y34" s="370"/>
      <c r="Z34" s="43">
        <v>0</v>
      </c>
      <c r="AA34" s="65">
        <f t="shared" si="6"/>
        <v>0</v>
      </c>
    </row>
    <row r="35" spans="1:27" ht="15.75" customHeight="1" x14ac:dyDescent="0.25">
      <c r="A35" s="190" t="s">
        <v>0</v>
      </c>
      <c r="B35" s="191"/>
      <c r="C35" s="375">
        <f>C32+C33</f>
        <v>0</v>
      </c>
      <c r="D35" s="376"/>
      <c r="E35" s="55"/>
      <c r="F35" s="347"/>
      <c r="G35" s="348"/>
      <c r="H35" s="348"/>
      <c r="I35" s="348"/>
      <c r="J35" s="348"/>
      <c r="K35" s="349"/>
      <c r="L35" s="55"/>
      <c r="M35" s="74"/>
      <c r="N35" s="379"/>
      <c r="O35" s="380"/>
      <c r="P35" s="380"/>
      <c r="Q35" s="380"/>
      <c r="R35" s="43"/>
      <c r="S35" s="65">
        <f t="shared" si="5"/>
        <v>0</v>
      </c>
      <c r="T35" s="79"/>
      <c r="U35" s="74"/>
      <c r="V35" s="369" t="s">
        <v>143</v>
      </c>
      <c r="W35" s="370"/>
      <c r="X35" s="370"/>
      <c r="Y35" s="370"/>
      <c r="Z35" s="43">
        <v>0</v>
      </c>
      <c r="AA35" s="65">
        <f t="shared" si="6"/>
        <v>0</v>
      </c>
    </row>
    <row r="36" spans="1:27" ht="16.5" customHeight="1" thickBot="1" x14ac:dyDescent="0.3">
      <c r="A36" s="192"/>
      <c r="B36" s="193"/>
      <c r="C36" s="377"/>
      <c r="D36" s="378"/>
      <c r="E36" s="55"/>
      <c r="F36" s="347"/>
      <c r="G36" s="348"/>
      <c r="H36" s="348"/>
      <c r="I36" s="348"/>
      <c r="J36" s="348"/>
      <c r="K36" s="349"/>
      <c r="L36" s="55"/>
      <c r="M36" s="74"/>
      <c r="N36" s="284"/>
      <c r="O36" s="285"/>
      <c r="P36" s="285"/>
      <c r="Q36" s="285"/>
      <c r="R36" s="43"/>
      <c r="S36" s="65">
        <f t="shared" si="5"/>
        <v>0</v>
      </c>
      <c r="T36" s="79"/>
      <c r="U36" s="74"/>
      <c r="V36" s="369" t="s">
        <v>144</v>
      </c>
      <c r="W36" s="370"/>
      <c r="X36" s="370"/>
      <c r="Y36" s="370"/>
      <c r="Z36" s="43">
        <v>0</v>
      </c>
      <c r="AA36" s="65">
        <f t="shared" si="6"/>
        <v>0</v>
      </c>
    </row>
    <row r="37" spans="1:27" ht="15.75" x14ac:dyDescent="0.25">
      <c r="A37"/>
      <c r="B37"/>
      <c r="C37"/>
      <c r="D37"/>
      <c r="E37" s="57"/>
      <c r="F37" s="347"/>
      <c r="G37" s="348"/>
      <c r="H37" s="348"/>
      <c r="I37" s="348"/>
      <c r="J37" s="348"/>
      <c r="K37" s="349"/>
      <c r="L37" s="57"/>
      <c r="M37" s="74"/>
      <c r="N37" s="379"/>
      <c r="O37" s="380"/>
      <c r="P37" s="380"/>
      <c r="Q37" s="380"/>
      <c r="R37" s="43"/>
      <c r="S37" s="65">
        <f t="shared" si="5"/>
        <v>0</v>
      </c>
      <c r="T37" s="80"/>
      <c r="U37" s="74"/>
      <c r="V37" s="369" t="s">
        <v>143</v>
      </c>
      <c r="W37" s="370"/>
      <c r="X37" s="370"/>
      <c r="Y37" s="370"/>
      <c r="Z37" s="43">
        <v>0</v>
      </c>
      <c r="AA37" s="65">
        <f t="shared" si="6"/>
        <v>0</v>
      </c>
    </row>
    <row r="38" spans="1:27" ht="16.5" thickBot="1" x14ac:dyDescent="0.3">
      <c r="A38"/>
      <c r="B38"/>
      <c r="C38"/>
      <c r="D38"/>
      <c r="E38" s="59"/>
      <c r="F38" s="381"/>
      <c r="G38" s="382"/>
      <c r="H38" s="382"/>
      <c r="I38" s="382"/>
      <c r="J38" s="382"/>
      <c r="K38" s="383"/>
      <c r="L38" s="86"/>
      <c r="M38" s="97"/>
      <c r="N38" s="384"/>
      <c r="O38" s="385"/>
      <c r="P38" s="385"/>
      <c r="Q38" s="385"/>
      <c r="R38" s="60"/>
      <c r="S38" s="66">
        <f t="shared" si="5"/>
        <v>0</v>
      </c>
      <c r="T38" s="98"/>
      <c r="U38" s="97"/>
      <c r="V38" s="386" t="s">
        <v>143</v>
      </c>
      <c r="W38" s="387"/>
      <c r="X38" s="387"/>
      <c r="Y38" s="387"/>
      <c r="Z38" s="60">
        <v>0</v>
      </c>
      <c r="AA38" s="66">
        <f t="shared" si="6"/>
        <v>0</v>
      </c>
    </row>
    <row r="39" spans="1:27" x14ac:dyDescent="0.2">
      <c r="D39" s="2"/>
      <c r="E39" s="2"/>
    </row>
    <row r="40" spans="1:27" x14ac:dyDescent="0.2">
      <c r="D40" s="2"/>
      <c r="E40" s="2"/>
    </row>
    <row r="41" spans="1:27" x14ac:dyDescent="0.2">
      <c r="D41" s="2"/>
      <c r="E41" s="2"/>
    </row>
    <row r="42" spans="1:27" x14ac:dyDescent="0.2">
      <c r="D42" s="2"/>
      <c r="E42" s="2"/>
    </row>
    <row r="43" spans="1:27" x14ac:dyDescent="0.2">
      <c r="E43" s="2"/>
    </row>
    <row r="44" spans="1:27" x14ac:dyDescent="0.2">
      <c r="E44" s="2"/>
    </row>
    <row r="45" spans="1:27" x14ac:dyDescent="0.2">
      <c r="E45" s="2"/>
    </row>
    <row r="46" spans="1:27" x14ac:dyDescent="0.2">
      <c r="E46" s="2"/>
    </row>
    <row r="47" spans="1:27" x14ac:dyDescent="0.2">
      <c r="E47" s="2"/>
    </row>
    <row r="48" spans="1:27" x14ac:dyDescent="0.2">
      <c r="E48" s="2"/>
    </row>
    <row r="61" spans="2:2" x14ac:dyDescent="0.2">
      <c r="B61"/>
    </row>
  </sheetData>
  <protectedRanges>
    <protectedRange sqref="B61" name="Form_2_1"/>
  </protectedRanges>
  <mergeCells count="143">
    <mergeCell ref="A1:D1"/>
    <mergeCell ref="F1:J2"/>
    <mergeCell ref="M1:S2"/>
    <mergeCell ref="U1:AA2"/>
    <mergeCell ref="U4:Z4"/>
    <mergeCell ref="A5:D5"/>
    <mergeCell ref="G5:I5"/>
    <mergeCell ref="N5:Q5"/>
    <mergeCell ref="A3:D3"/>
    <mergeCell ref="A4:B4"/>
    <mergeCell ref="AA5:AA6"/>
    <mergeCell ref="A6:B6"/>
    <mergeCell ref="C6:D6"/>
    <mergeCell ref="G6:I6"/>
    <mergeCell ref="M6:M7"/>
    <mergeCell ref="C4:D4"/>
    <mergeCell ref="G4:I4"/>
    <mergeCell ref="N6:R6"/>
    <mergeCell ref="S6:S7"/>
    <mergeCell ref="A7:D7"/>
    <mergeCell ref="G7:I7"/>
    <mergeCell ref="N7:Q7"/>
    <mergeCell ref="M4:R4"/>
    <mergeCell ref="A9:B9"/>
    <mergeCell ref="N9:Q9"/>
    <mergeCell ref="V9:Y9"/>
    <mergeCell ref="A10:B10"/>
    <mergeCell ref="N10:Q10"/>
    <mergeCell ref="V10:Y10"/>
    <mergeCell ref="AA7:AA8"/>
    <mergeCell ref="A8:B8"/>
    <mergeCell ref="C8:D8"/>
    <mergeCell ref="G8:I8"/>
    <mergeCell ref="N8:Q8"/>
    <mergeCell ref="V13:Y13"/>
    <mergeCell ref="G14:I14"/>
    <mergeCell ref="N14:Q14"/>
    <mergeCell ref="V14:Y14"/>
    <mergeCell ref="A13:B14"/>
    <mergeCell ref="C13:D14"/>
    <mergeCell ref="G13:I13"/>
    <mergeCell ref="N13:Q13"/>
    <mergeCell ref="A11:B11"/>
    <mergeCell ref="N11:Q11"/>
    <mergeCell ref="V11:Y11"/>
    <mergeCell ref="A12:B12"/>
    <mergeCell ref="C12:D12"/>
    <mergeCell ref="G12:I12"/>
    <mergeCell ref="N12:Q12"/>
    <mergeCell ref="V12:Y12"/>
    <mergeCell ref="V18:Y18"/>
    <mergeCell ref="A19:D19"/>
    <mergeCell ref="F19:K19"/>
    <mergeCell ref="U19:AA19"/>
    <mergeCell ref="C18:D18"/>
    <mergeCell ref="G18:I18"/>
    <mergeCell ref="M18:P18"/>
    <mergeCell ref="Q18:R18"/>
    <mergeCell ref="V15:Y15"/>
    <mergeCell ref="A16:B17"/>
    <mergeCell ref="C16:D16"/>
    <mergeCell ref="G16:I16"/>
    <mergeCell ref="M16:S16"/>
    <mergeCell ref="V16:Y16"/>
    <mergeCell ref="C17:D17"/>
    <mergeCell ref="G17:I17"/>
    <mergeCell ref="M17:S17"/>
    <mergeCell ref="V17:Y17"/>
    <mergeCell ref="A15:B15"/>
    <mergeCell ref="C15:D15"/>
    <mergeCell ref="F15:K15"/>
    <mergeCell ref="N15:Q15"/>
    <mergeCell ref="G21:I21"/>
    <mergeCell ref="M21:R21"/>
    <mergeCell ref="V21:Y21"/>
    <mergeCell ref="A22:D22"/>
    <mergeCell ref="F22:K22"/>
    <mergeCell ref="M22:R22"/>
    <mergeCell ref="V22:Y22"/>
    <mergeCell ref="A20:B20"/>
    <mergeCell ref="C20:D20"/>
    <mergeCell ref="G20:I20"/>
    <mergeCell ref="V20:Y20"/>
    <mergeCell ref="A24:A25"/>
    <mergeCell ref="B24:D25"/>
    <mergeCell ref="G24:I24"/>
    <mergeCell ref="V24:Y24"/>
    <mergeCell ref="G25:I25"/>
    <mergeCell ref="U25:AA25"/>
    <mergeCell ref="C23:D23"/>
    <mergeCell ref="G23:I23"/>
    <mergeCell ref="M23:R23"/>
    <mergeCell ref="V23:Y23"/>
    <mergeCell ref="V26:Y26"/>
    <mergeCell ref="C27:D27"/>
    <mergeCell ref="G27:I27"/>
    <mergeCell ref="M27:S27"/>
    <mergeCell ref="V27:Y27"/>
    <mergeCell ref="A26:A27"/>
    <mergeCell ref="C26:D26"/>
    <mergeCell ref="G26:I26"/>
    <mergeCell ref="P26:R26"/>
    <mergeCell ref="A29:D31"/>
    <mergeCell ref="G29:I29"/>
    <mergeCell ref="M29:S29"/>
    <mergeCell ref="F31:K31"/>
    <mergeCell ref="N31:Q31"/>
    <mergeCell ref="V31:Y31"/>
    <mergeCell ref="A28:D28"/>
    <mergeCell ref="G28:I28"/>
    <mergeCell ref="M28:S28"/>
    <mergeCell ref="V28:Y28"/>
    <mergeCell ref="V29:Y29"/>
    <mergeCell ref="F30:K30"/>
    <mergeCell ref="N30:Q30"/>
    <mergeCell ref="V30:Y30"/>
    <mergeCell ref="A35:B36"/>
    <mergeCell ref="C35:D36"/>
    <mergeCell ref="F35:K35"/>
    <mergeCell ref="N35:Q35"/>
    <mergeCell ref="U32:AA32"/>
    <mergeCell ref="A33:B34"/>
    <mergeCell ref="C33:D34"/>
    <mergeCell ref="F33:K33"/>
    <mergeCell ref="N33:Q33"/>
    <mergeCell ref="V33:Y33"/>
    <mergeCell ref="F34:K34"/>
    <mergeCell ref="N34:Q34"/>
    <mergeCell ref="V34:Y34"/>
    <mergeCell ref="A32:B32"/>
    <mergeCell ref="C32:D32"/>
    <mergeCell ref="F32:K32"/>
    <mergeCell ref="N32:Q32"/>
    <mergeCell ref="F38:K38"/>
    <mergeCell ref="N38:Q38"/>
    <mergeCell ref="V38:Y38"/>
    <mergeCell ref="F37:K37"/>
    <mergeCell ref="N37:Q37"/>
    <mergeCell ref="V37:Y37"/>
    <mergeCell ref="V35:Y35"/>
    <mergeCell ref="F36:K36"/>
    <mergeCell ref="N36:Q36"/>
    <mergeCell ref="V36:Y36"/>
  </mergeCells>
  <phoneticPr fontId="0" type="noConversion"/>
  <dataValidations count="8">
    <dataValidation allowBlank="1" showInputMessage="1" showErrorMessage="1" promptTitle="REQUIRED CELL" prompt="RBC Transit # required for proper routing of invoice" sqref="A13:B14"/>
    <dataValidation allowBlank="1" showErrorMessage="1" sqref="U33:U38"/>
    <dataValidation type="whole" allowBlank="1" showInputMessage="1" showErrorMessage="1" sqref="U28">
      <formula1>1</formula1>
      <formula2>1000</formula2>
    </dataValidation>
    <dataValidation type="whole" allowBlank="1" showInputMessage="1" showErrorMessage="1" promptTitle="Minimum 5" prompt="." sqref="U29:U31 M5:M15 U26:U27 F4:F14">
      <formula1>5</formula1>
      <formula2>1000</formula2>
    </dataValidation>
    <dataValidation allowBlank="1" showInputMessage="1" showErrorMessage="1" promptTitle="Minimum 10" sqref="U20:U24"/>
    <dataValidation type="whole" allowBlank="1" showInputMessage="1" showErrorMessage="1" promptTitle="Minimum 9" prompt="." sqref="U18">
      <formula1>9</formula1>
      <formula2>1000</formula2>
    </dataValidation>
    <dataValidation type="whole" allowBlank="1" showErrorMessage="1" prompt="." sqref="P24:P25">
      <formula1>10</formula1>
      <formula2>1000</formula2>
    </dataValidation>
    <dataValidation type="whole" allowBlank="1" showInputMessage="1" showErrorMessage="1" promptTitle="Minimum 10" prompt="." sqref="M30:M38 O19 R19 U9:U17 F16:F18">
      <formula1>10</formula1>
      <formula2>1000</formula2>
    </dataValidation>
  </dataValidations>
  <pageMargins left="0.5" right="0.5" top="0.5" bottom="0.5" header="0.5" footer="0.5"/>
  <pageSetup paperSize="5" scale="84" orientation="landscape"/>
  <headerFooter alignWithMargins="0">
    <oddFooter>&amp;CPage &amp;P&amp;R&amp;F / &amp;D / &amp;T</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5369" r:id="rId3" name="Check Box 9">
              <controlPr defaultSize="0" autoFill="0" autoLine="0" autoPict="0">
                <anchor moveWithCells="1">
                  <from>
                    <xdr:col>20</xdr:col>
                    <xdr:colOff>9525</xdr:colOff>
                    <xdr:row>5</xdr:row>
                    <xdr:rowOff>0</xdr:rowOff>
                  </from>
                  <to>
                    <xdr:col>21</xdr:col>
                    <xdr:colOff>57150</xdr:colOff>
                    <xdr:row>6</xdr:row>
                    <xdr:rowOff>19050</xdr:rowOff>
                  </to>
                </anchor>
              </controlPr>
            </control>
          </mc:Choice>
        </mc:AlternateContent>
        <mc:AlternateContent xmlns:mc="http://schemas.openxmlformats.org/markup-compatibility/2006">
          <mc:Choice Requires="x14">
            <control shapeId="15370" r:id="rId4" name="Check Box 10">
              <controlPr defaultSize="0" autoFill="0" autoLine="0" autoPict="0">
                <anchor moveWithCells="1">
                  <from>
                    <xdr:col>21</xdr:col>
                    <xdr:colOff>228600</xdr:colOff>
                    <xdr:row>4</xdr:row>
                    <xdr:rowOff>180975</xdr:rowOff>
                  </from>
                  <to>
                    <xdr:col>22</xdr:col>
                    <xdr:colOff>333375</xdr:colOff>
                    <xdr:row>6</xdr:row>
                    <xdr:rowOff>0</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22</xdr:col>
                    <xdr:colOff>428625</xdr:colOff>
                    <xdr:row>5</xdr:row>
                    <xdr:rowOff>0</xdr:rowOff>
                  </from>
                  <to>
                    <xdr:col>24</xdr:col>
                    <xdr:colOff>323850</xdr:colOff>
                    <xdr:row>6</xdr:row>
                    <xdr:rowOff>19050</xdr:rowOff>
                  </to>
                </anchor>
              </controlPr>
            </control>
          </mc:Choice>
        </mc:AlternateContent>
        <mc:AlternateContent xmlns:mc="http://schemas.openxmlformats.org/markup-compatibility/2006">
          <mc:Choice Requires="x14">
            <control shapeId="15372" r:id="rId6" name="Check Box 12">
              <controlPr defaultSize="0" autoFill="0" autoLine="0" autoPict="0">
                <anchor moveWithCells="1">
                  <from>
                    <xdr:col>24</xdr:col>
                    <xdr:colOff>247650</xdr:colOff>
                    <xdr:row>4</xdr:row>
                    <xdr:rowOff>180975</xdr:rowOff>
                  </from>
                  <to>
                    <xdr:col>25</xdr:col>
                    <xdr:colOff>419100</xdr:colOff>
                    <xdr:row>6</xdr:row>
                    <xdr:rowOff>9525</xdr:rowOff>
                  </to>
                </anchor>
              </controlPr>
            </control>
          </mc:Choice>
        </mc:AlternateContent>
        <mc:AlternateContent xmlns:mc="http://schemas.openxmlformats.org/markup-compatibility/2006">
          <mc:Choice Requires="x14">
            <control shapeId="15373" r:id="rId7" name="Check Box 13">
              <controlPr defaultSize="0" autoFill="0" autoLine="0" autoPict="0">
                <anchor moveWithCells="1">
                  <from>
                    <xdr:col>19</xdr:col>
                    <xdr:colOff>9525</xdr:colOff>
                    <xdr:row>7</xdr:row>
                    <xdr:rowOff>0</xdr:rowOff>
                  </from>
                  <to>
                    <xdr:col>21</xdr:col>
                    <xdr:colOff>0</xdr:colOff>
                    <xdr:row>8</xdr:row>
                    <xdr:rowOff>19050</xdr:rowOff>
                  </to>
                </anchor>
              </controlPr>
            </control>
          </mc:Choice>
        </mc:AlternateContent>
        <mc:AlternateContent xmlns:mc="http://schemas.openxmlformats.org/markup-compatibility/2006">
          <mc:Choice Requires="x14">
            <control shapeId="15374" r:id="rId8" name="Check Box 14">
              <controlPr defaultSize="0" autoFill="0" autoLine="0" autoPict="0">
                <anchor moveWithCells="1">
                  <from>
                    <xdr:col>21</xdr:col>
                    <xdr:colOff>133350</xdr:colOff>
                    <xdr:row>7</xdr:row>
                    <xdr:rowOff>0</xdr:rowOff>
                  </from>
                  <to>
                    <xdr:col>22</xdr:col>
                    <xdr:colOff>390525</xdr:colOff>
                    <xdr:row>8</xdr:row>
                    <xdr:rowOff>19050</xdr:rowOff>
                  </to>
                </anchor>
              </controlPr>
            </control>
          </mc:Choice>
        </mc:AlternateContent>
        <mc:AlternateContent xmlns:mc="http://schemas.openxmlformats.org/markup-compatibility/2006">
          <mc:Choice Requires="x14">
            <control shapeId="15375" r:id="rId9" name="Check Box 15">
              <controlPr defaultSize="0" autoFill="0" autoLine="0" autoPict="0">
                <anchor moveWithCells="1">
                  <from>
                    <xdr:col>22</xdr:col>
                    <xdr:colOff>438150</xdr:colOff>
                    <xdr:row>7</xdr:row>
                    <xdr:rowOff>0</xdr:rowOff>
                  </from>
                  <to>
                    <xdr:col>24</xdr:col>
                    <xdr:colOff>285750</xdr:colOff>
                    <xdr:row>8</xdr:row>
                    <xdr:rowOff>19050</xdr:rowOff>
                  </to>
                </anchor>
              </controlPr>
            </control>
          </mc:Choice>
        </mc:AlternateContent>
        <mc:AlternateContent xmlns:mc="http://schemas.openxmlformats.org/markup-compatibility/2006">
          <mc:Choice Requires="x14">
            <control shapeId="15376" r:id="rId10" name="Check Box 16">
              <controlPr defaultSize="0" autoFill="0" autoLine="0" autoPict="0">
                <anchor moveWithCells="1">
                  <from>
                    <xdr:col>24</xdr:col>
                    <xdr:colOff>133350</xdr:colOff>
                    <xdr:row>7</xdr:row>
                    <xdr:rowOff>0</xdr:rowOff>
                  </from>
                  <to>
                    <xdr:col>25</xdr:col>
                    <xdr:colOff>476250</xdr:colOff>
                    <xdr:row>8</xdr:row>
                    <xdr:rowOff>19050</xdr:rowOff>
                  </to>
                </anchor>
              </controlPr>
            </control>
          </mc:Choice>
        </mc:AlternateContent>
        <mc:AlternateContent xmlns:mc="http://schemas.openxmlformats.org/markup-compatibility/2006">
          <mc:Choice Requires="x14">
            <control shapeId="15377" r:id="rId11" name="Check Box 17">
              <controlPr defaultSize="0" autoFill="0" autoLine="0" autoPict="0">
                <anchor moveWithCells="1">
                  <from>
                    <xdr:col>12</xdr:col>
                    <xdr:colOff>19050</xdr:colOff>
                    <xdr:row>19</xdr:row>
                    <xdr:rowOff>0</xdr:rowOff>
                  </from>
                  <to>
                    <xdr:col>14</xdr:col>
                    <xdr:colOff>381000</xdr:colOff>
                    <xdr:row>20</xdr:row>
                    <xdr:rowOff>19050</xdr:rowOff>
                  </to>
                </anchor>
              </controlPr>
            </control>
          </mc:Choice>
        </mc:AlternateContent>
        <mc:AlternateContent xmlns:mc="http://schemas.openxmlformats.org/markup-compatibility/2006">
          <mc:Choice Requires="x14">
            <control shapeId="15378" r:id="rId12" name="Check Box 18">
              <controlPr defaultSize="0" autoFill="0" autoLine="0" autoPict="0">
                <anchor moveWithCells="1">
                  <from>
                    <xdr:col>12</xdr:col>
                    <xdr:colOff>19050</xdr:colOff>
                    <xdr:row>19</xdr:row>
                    <xdr:rowOff>180975</xdr:rowOff>
                  </from>
                  <to>
                    <xdr:col>14</xdr:col>
                    <xdr:colOff>352425</xdr:colOff>
                    <xdr:row>20</xdr:row>
                    <xdr:rowOff>200025</xdr:rowOff>
                  </to>
                </anchor>
              </controlPr>
            </control>
          </mc:Choice>
        </mc:AlternateContent>
        <mc:AlternateContent xmlns:mc="http://schemas.openxmlformats.org/markup-compatibility/2006">
          <mc:Choice Requires="x14">
            <control shapeId="15379" r:id="rId13" name="Check Box 19">
              <controlPr defaultSize="0" autoFill="0" autoLine="0" autoPict="0">
                <anchor moveWithCells="1">
                  <from>
                    <xdr:col>12</xdr:col>
                    <xdr:colOff>19050</xdr:colOff>
                    <xdr:row>21</xdr:row>
                    <xdr:rowOff>0</xdr:rowOff>
                  </from>
                  <to>
                    <xdr:col>13</xdr:col>
                    <xdr:colOff>485775</xdr:colOff>
                    <xdr:row>22</xdr:row>
                    <xdr:rowOff>19050</xdr:rowOff>
                  </to>
                </anchor>
              </controlPr>
            </control>
          </mc:Choice>
        </mc:AlternateContent>
        <mc:AlternateContent xmlns:mc="http://schemas.openxmlformats.org/markup-compatibility/2006">
          <mc:Choice Requires="x14">
            <control shapeId="15380" r:id="rId14" name="Check Box 20">
              <controlPr defaultSize="0" autoFill="0" autoLine="0" autoPict="0">
                <anchor moveWithCells="1">
                  <from>
                    <xdr:col>12</xdr:col>
                    <xdr:colOff>19050</xdr:colOff>
                    <xdr:row>21</xdr:row>
                    <xdr:rowOff>171450</xdr:rowOff>
                  </from>
                  <to>
                    <xdr:col>13</xdr:col>
                    <xdr:colOff>352425</xdr:colOff>
                    <xdr:row>22</xdr:row>
                    <xdr:rowOff>190500</xdr:rowOff>
                  </to>
                </anchor>
              </controlPr>
            </control>
          </mc:Choice>
        </mc:AlternateContent>
        <mc:AlternateContent xmlns:mc="http://schemas.openxmlformats.org/markup-compatibility/2006">
          <mc:Choice Requires="x14">
            <control shapeId="15381" r:id="rId15" name="Check Box 21">
              <controlPr defaultSize="0" autoFill="0" autoLine="0" autoPict="0">
                <anchor moveWithCells="1">
                  <from>
                    <xdr:col>12</xdr:col>
                    <xdr:colOff>19050</xdr:colOff>
                    <xdr:row>22</xdr:row>
                    <xdr:rowOff>142875</xdr:rowOff>
                  </from>
                  <to>
                    <xdr:col>14</xdr:col>
                    <xdr:colOff>371475</xdr:colOff>
                    <xdr:row>23</xdr:row>
                    <xdr:rowOff>152400</xdr:rowOff>
                  </to>
                </anchor>
              </controlPr>
            </control>
          </mc:Choice>
        </mc:AlternateContent>
        <mc:AlternateContent xmlns:mc="http://schemas.openxmlformats.org/markup-compatibility/2006">
          <mc:Choice Requires="x14">
            <control shapeId="15382" r:id="rId16" name="Check Box 22">
              <controlPr defaultSize="0" autoFill="0" autoLine="0" autoPict="0">
                <anchor moveWithCells="1">
                  <from>
                    <xdr:col>12</xdr:col>
                    <xdr:colOff>19050</xdr:colOff>
                    <xdr:row>23</xdr:row>
                    <xdr:rowOff>152400</xdr:rowOff>
                  </from>
                  <to>
                    <xdr:col>14</xdr:col>
                    <xdr:colOff>438150</xdr:colOff>
                    <xdr:row>24</xdr:row>
                    <xdr:rowOff>161925</xdr:rowOff>
                  </to>
                </anchor>
              </controlPr>
            </control>
          </mc:Choice>
        </mc:AlternateContent>
        <mc:AlternateContent xmlns:mc="http://schemas.openxmlformats.org/markup-compatibility/2006">
          <mc:Choice Requires="x14">
            <control shapeId="15383" r:id="rId17" name="Check Box 23">
              <controlPr defaultSize="0" autoFill="0" autoLine="0" autoPict="0">
                <anchor moveWithCells="1">
                  <from>
                    <xdr:col>15</xdr:col>
                    <xdr:colOff>0</xdr:colOff>
                    <xdr:row>18</xdr:row>
                    <xdr:rowOff>180975</xdr:rowOff>
                  </from>
                  <to>
                    <xdr:col>17</xdr:col>
                    <xdr:colOff>361950</xdr:colOff>
                    <xdr:row>20</xdr:row>
                    <xdr:rowOff>0</xdr:rowOff>
                  </to>
                </anchor>
              </controlPr>
            </control>
          </mc:Choice>
        </mc:AlternateContent>
        <mc:AlternateContent xmlns:mc="http://schemas.openxmlformats.org/markup-compatibility/2006">
          <mc:Choice Requires="x14">
            <control shapeId="15384" r:id="rId18" name="Check Box 24">
              <controlPr defaultSize="0" autoFill="0" autoLine="0" autoPict="0">
                <anchor moveWithCells="1">
                  <from>
                    <xdr:col>15</xdr:col>
                    <xdr:colOff>0</xdr:colOff>
                    <xdr:row>20</xdr:row>
                    <xdr:rowOff>0</xdr:rowOff>
                  </from>
                  <to>
                    <xdr:col>17</xdr:col>
                    <xdr:colOff>466725</xdr:colOff>
                    <xdr:row>21</xdr:row>
                    <xdr:rowOff>9525</xdr:rowOff>
                  </to>
                </anchor>
              </controlPr>
            </control>
          </mc:Choice>
        </mc:AlternateContent>
        <mc:AlternateContent xmlns:mc="http://schemas.openxmlformats.org/markup-compatibility/2006">
          <mc:Choice Requires="x14">
            <control shapeId="15385" r:id="rId19" name="Check Box 25">
              <controlPr defaultSize="0" autoFill="0" autoLine="0" autoPict="0">
                <anchor moveWithCells="1">
                  <from>
                    <xdr:col>14</xdr:col>
                    <xdr:colOff>571500</xdr:colOff>
                    <xdr:row>20</xdr:row>
                    <xdr:rowOff>171450</xdr:rowOff>
                  </from>
                  <to>
                    <xdr:col>17</xdr:col>
                    <xdr:colOff>333375</xdr:colOff>
                    <xdr:row>21</xdr:row>
                    <xdr:rowOff>180975</xdr:rowOff>
                  </to>
                </anchor>
              </controlPr>
            </control>
          </mc:Choice>
        </mc:AlternateContent>
        <mc:AlternateContent xmlns:mc="http://schemas.openxmlformats.org/markup-compatibility/2006">
          <mc:Choice Requires="x14">
            <control shapeId="15386" r:id="rId20" name="Check Box 26">
              <controlPr defaultSize="0" autoFill="0" autoLine="0" autoPict="0">
                <anchor moveWithCells="1">
                  <from>
                    <xdr:col>15</xdr:col>
                    <xdr:colOff>0</xdr:colOff>
                    <xdr:row>21</xdr:row>
                    <xdr:rowOff>161925</xdr:rowOff>
                  </from>
                  <to>
                    <xdr:col>17</xdr:col>
                    <xdr:colOff>409575</xdr:colOff>
                    <xdr:row>22</xdr:row>
                    <xdr:rowOff>180975</xdr:rowOff>
                  </to>
                </anchor>
              </controlPr>
            </control>
          </mc:Choice>
        </mc:AlternateContent>
        <mc:AlternateContent xmlns:mc="http://schemas.openxmlformats.org/markup-compatibility/2006">
          <mc:Choice Requires="x14">
            <control shapeId="15387" r:id="rId21" name="Check Box 27">
              <controlPr defaultSize="0" autoFill="0" autoLine="0" autoPict="0">
                <anchor moveWithCells="1">
                  <from>
                    <xdr:col>2</xdr:col>
                    <xdr:colOff>57150</xdr:colOff>
                    <xdr:row>15</xdr:row>
                    <xdr:rowOff>161925</xdr:rowOff>
                  </from>
                  <to>
                    <xdr:col>2</xdr:col>
                    <xdr:colOff>428625</xdr:colOff>
                    <xdr:row>16</xdr:row>
                    <xdr:rowOff>142875</xdr:rowOff>
                  </to>
                </anchor>
              </controlPr>
            </control>
          </mc:Choice>
        </mc:AlternateContent>
        <mc:AlternateContent xmlns:mc="http://schemas.openxmlformats.org/markup-compatibility/2006">
          <mc:Choice Requires="x14">
            <control shapeId="15388" r:id="rId22" name="Check Box 28">
              <controlPr defaultSize="0" autoFill="0" autoLine="0" autoPict="0">
                <anchor moveWithCells="1">
                  <from>
                    <xdr:col>3</xdr:col>
                    <xdr:colOff>114300</xdr:colOff>
                    <xdr:row>15</xdr:row>
                    <xdr:rowOff>171450</xdr:rowOff>
                  </from>
                  <to>
                    <xdr:col>3</xdr:col>
                    <xdr:colOff>485775</xdr:colOff>
                    <xdr:row>16</xdr:row>
                    <xdr:rowOff>152400</xdr:rowOff>
                  </to>
                </anchor>
              </controlPr>
            </control>
          </mc:Choice>
        </mc:AlternateContent>
        <mc:AlternateContent xmlns:mc="http://schemas.openxmlformats.org/markup-compatibility/2006">
          <mc:Choice Requires="x14">
            <control shapeId="15389" r:id="rId23" name="Check Box 29">
              <controlPr defaultSize="0" autoFill="0" autoLine="0" autoPict="0">
                <anchor moveWithCells="1">
                  <from>
                    <xdr:col>2</xdr:col>
                    <xdr:colOff>57150</xdr:colOff>
                    <xdr:row>19</xdr:row>
                    <xdr:rowOff>161925</xdr:rowOff>
                  </from>
                  <to>
                    <xdr:col>2</xdr:col>
                    <xdr:colOff>428625</xdr:colOff>
                    <xdr:row>20</xdr:row>
                    <xdr:rowOff>180975</xdr:rowOff>
                  </to>
                </anchor>
              </controlPr>
            </control>
          </mc:Choice>
        </mc:AlternateContent>
        <mc:AlternateContent xmlns:mc="http://schemas.openxmlformats.org/markup-compatibility/2006">
          <mc:Choice Requires="x14">
            <control shapeId="15390" r:id="rId24" name="Check Box 30">
              <controlPr defaultSize="0" autoFill="0" autoLine="0" autoPict="0">
                <anchor moveWithCells="1">
                  <from>
                    <xdr:col>3</xdr:col>
                    <xdr:colOff>95250</xdr:colOff>
                    <xdr:row>19</xdr:row>
                    <xdr:rowOff>161925</xdr:rowOff>
                  </from>
                  <to>
                    <xdr:col>3</xdr:col>
                    <xdr:colOff>466725</xdr:colOff>
                    <xdr:row>20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21"/>
    <pageSetUpPr fitToPage="1"/>
  </sheetPr>
  <dimension ref="A1:AA61"/>
  <sheetViews>
    <sheetView zoomScaleNormal="100" workbookViewId="0">
      <selection activeCell="C12" sqref="C12:D12"/>
    </sheetView>
  </sheetViews>
  <sheetFormatPr defaultRowHeight="12.75" x14ac:dyDescent="0.2"/>
  <cols>
    <col min="1" max="1" width="8.5" style="1" bestFit="1" customWidth="1"/>
    <col min="2" max="2" width="9.33203125" style="1"/>
    <col min="3" max="3" width="11" style="1" customWidth="1"/>
    <col min="4" max="4" width="15.1640625" style="1" customWidth="1"/>
    <col min="5" max="5" width="0.1640625" style="1" customWidth="1"/>
    <col min="6" max="9" width="9.33203125" style="1"/>
    <col min="10" max="10" width="12.1640625" style="1" bestFit="1" customWidth="1"/>
    <col min="11" max="11" width="9.5" style="1" hidden="1" customWidth="1"/>
    <col min="12" max="12" width="0.33203125" style="1" customWidth="1"/>
    <col min="13" max="13" width="9.33203125" style="1"/>
    <col min="14" max="14" width="9.5" style="1" bestFit="1" customWidth="1"/>
    <col min="15" max="16" width="9.33203125" style="1"/>
    <col min="17" max="17" width="9.5" style="1" bestFit="1" customWidth="1"/>
    <col min="18" max="18" width="11" style="1" bestFit="1" customWidth="1"/>
    <col min="19" max="19" width="9.83203125" style="1" hidden="1" customWidth="1"/>
    <col min="20" max="20" width="0.33203125" style="81" customWidth="1"/>
    <col min="21" max="21" width="11.1640625" style="1" customWidth="1"/>
    <col min="22" max="26" width="9.33203125" style="1"/>
    <col min="27" max="27" width="0" style="1" hidden="1" customWidth="1"/>
    <col min="28" max="16384" width="9.33203125" style="1"/>
  </cols>
  <sheetData>
    <row r="1" spans="1:27" ht="18" x14ac:dyDescent="0.25">
      <c r="A1" s="184" t="s">
        <v>58</v>
      </c>
      <c r="B1" s="185"/>
      <c r="C1" s="185"/>
      <c r="D1" s="186"/>
      <c r="E1" s="53"/>
      <c r="F1" s="217" t="s">
        <v>145</v>
      </c>
      <c r="G1" s="218"/>
      <c r="H1" s="218"/>
      <c r="I1" s="218"/>
      <c r="J1" s="218"/>
      <c r="K1" s="82"/>
      <c r="L1" s="78"/>
      <c r="M1" s="217" t="s">
        <v>146</v>
      </c>
      <c r="N1" s="218"/>
      <c r="O1" s="218"/>
      <c r="P1" s="218"/>
      <c r="Q1" s="218"/>
      <c r="R1" s="218"/>
      <c r="S1" s="221"/>
      <c r="T1" s="78"/>
      <c r="U1" s="217" t="s">
        <v>59</v>
      </c>
      <c r="V1" s="218"/>
      <c r="W1" s="218"/>
      <c r="X1" s="218"/>
      <c r="Y1" s="218"/>
      <c r="Z1" s="218"/>
      <c r="AA1" s="221"/>
    </row>
    <row r="2" spans="1:27" ht="33" customHeight="1" x14ac:dyDescent="0.25">
      <c r="A2" s="54"/>
      <c r="B2" s="27"/>
      <c r="C2" s="27"/>
      <c r="D2" s="102"/>
      <c r="E2" s="55"/>
      <c r="F2" s="219"/>
      <c r="G2" s="220"/>
      <c r="H2" s="220"/>
      <c r="I2" s="220"/>
      <c r="J2" s="220"/>
      <c r="K2" s="83"/>
      <c r="L2" s="79"/>
      <c r="M2" s="222"/>
      <c r="N2" s="223"/>
      <c r="O2" s="223"/>
      <c r="P2" s="223"/>
      <c r="Q2" s="223"/>
      <c r="R2" s="223"/>
      <c r="S2" s="224"/>
      <c r="T2" s="79"/>
      <c r="U2" s="222"/>
      <c r="V2" s="223"/>
      <c r="W2" s="223"/>
      <c r="X2" s="223"/>
      <c r="Y2" s="223"/>
      <c r="Z2" s="223"/>
      <c r="AA2" s="224"/>
    </row>
    <row r="3" spans="1:27" ht="15.75" x14ac:dyDescent="0.25">
      <c r="A3" s="225" t="s">
        <v>60</v>
      </c>
      <c r="B3" s="226"/>
      <c r="C3" s="226"/>
      <c r="D3" s="227"/>
      <c r="E3" s="55"/>
      <c r="F3" s="73"/>
      <c r="G3" s="61" t="s">
        <v>61</v>
      </c>
      <c r="H3" s="62"/>
      <c r="I3" s="62"/>
      <c r="J3" s="62"/>
      <c r="K3" s="84"/>
      <c r="L3" s="79"/>
      <c r="M3" s="87"/>
      <c r="N3" s="61"/>
      <c r="O3" s="61" t="s">
        <v>61</v>
      </c>
      <c r="P3" s="61"/>
      <c r="Q3" s="61"/>
      <c r="R3" s="61"/>
      <c r="S3" s="88"/>
      <c r="T3" s="79"/>
      <c r="U3" s="99" t="s">
        <v>57</v>
      </c>
      <c r="V3" s="63"/>
      <c r="W3" s="63" t="s">
        <v>61</v>
      </c>
      <c r="X3" s="63"/>
      <c r="Y3" s="63"/>
      <c r="Z3" s="63"/>
      <c r="AA3" s="64"/>
    </row>
    <row r="4" spans="1:27" ht="20.25" x14ac:dyDescent="0.25">
      <c r="A4" s="228" t="s">
        <v>62</v>
      </c>
      <c r="B4" s="229"/>
      <c r="C4" s="230"/>
      <c r="D4" s="231"/>
      <c r="E4" s="55"/>
      <c r="F4" s="74"/>
      <c r="G4" s="232" t="s">
        <v>31</v>
      </c>
      <c r="H4" s="233"/>
      <c r="I4" s="233"/>
      <c r="J4" s="30">
        <v>3.25</v>
      </c>
      <c r="K4" s="65">
        <f t="shared" ref="K4:K14" si="0">+F4*J4</f>
        <v>0</v>
      </c>
      <c r="L4" s="55"/>
      <c r="M4" s="234" t="s">
        <v>63</v>
      </c>
      <c r="N4" s="235"/>
      <c r="O4" s="235"/>
      <c r="P4" s="235"/>
      <c r="Q4" s="235"/>
      <c r="R4" s="235"/>
      <c r="S4" s="89"/>
      <c r="T4" s="79"/>
      <c r="U4" s="236" t="s">
        <v>64</v>
      </c>
      <c r="V4" s="237"/>
      <c r="W4" s="237"/>
      <c r="X4" s="237"/>
      <c r="Y4" s="237"/>
      <c r="Z4" s="237"/>
      <c r="AA4" s="65"/>
    </row>
    <row r="5" spans="1:27" ht="15.75" x14ac:dyDescent="0.25">
      <c r="A5" s="238"/>
      <c r="B5" s="239"/>
      <c r="C5" s="239"/>
      <c r="D5" s="240"/>
      <c r="E5" s="55"/>
      <c r="F5" s="74"/>
      <c r="G5" s="232" t="s">
        <v>65</v>
      </c>
      <c r="H5" s="233"/>
      <c r="I5" s="233"/>
      <c r="J5" s="30">
        <v>2.75</v>
      </c>
      <c r="K5" s="65">
        <f t="shared" si="0"/>
        <v>0</v>
      </c>
      <c r="L5" s="55"/>
      <c r="M5" s="90"/>
      <c r="N5" s="241" t="s">
        <v>66</v>
      </c>
      <c r="O5" s="242"/>
      <c r="P5" s="242"/>
      <c r="Q5" s="242"/>
      <c r="R5" s="31">
        <v>3.95</v>
      </c>
      <c r="S5" s="89">
        <f>+M5*R5</f>
        <v>0</v>
      </c>
      <c r="T5" s="79"/>
      <c r="U5" s="100"/>
      <c r="V5" s="32" t="s">
        <v>67</v>
      </c>
      <c r="W5" s="33"/>
      <c r="X5" s="33"/>
      <c r="Y5" s="33"/>
      <c r="Z5" s="34">
        <v>14.95</v>
      </c>
      <c r="AA5" s="243">
        <f>+U5*Z5</f>
        <v>0</v>
      </c>
    </row>
    <row r="6" spans="1:27" ht="15.75" x14ac:dyDescent="0.25">
      <c r="A6" s="245" t="s">
        <v>68</v>
      </c>
      <c r="B6" s="246"/>
      <c r="C6" s="247"/>
      <c r="D6" s="248"/>
      <c r="E6" s="55"/>
      <c r="F6" s="74"/>
      <c r="G6" s="249" t="s">
        <v>32</v>
      </c>
      <c r="H6" s="250"/>
      <c r="I6" s="250"/>
      <c r="J6" s="30">
        <v>1.95</v>
      </c>
      <c r="K6" s="65">
        <f t="shared" si="0"/>
        <v>0</v>
      </c>
      <c r="L6" s="55"/>
      <c r="M6" s="251"/>
      <c r="N6" s="253" t="s">
        <v>69</v>
      </c>
      <c r="O6" s="254"/>
      <c r="P6" s="254"/>
      <c r="Q6" s="254"/>
      <c r="R6" s="255"/>
      <c r="S6" s="243">
        <f>+M6*R7</f>
        <v>0</v>
      </c>
      <c r="T6" s="79"/>
      <c r="U6" s="101"/>
      <c r="V6" s="35"/>
      <c r="W6" s="35"/>
      <c r="X6" s="35"/>
      <c r="Y6" s="35"/>
      <c r="Z6" s="36"/>
      <c r="AA6" s="244"/>
    </row>
    <row r="7" spans="1:27" ht="15.75" x14ac:dyDescent="0.25">
      <c r="A7" s="256"/>
      <c r="B7" s="257"/>
      <c r="C7" s="257"/>
      <c r="D7" s="258"/>
      <c r="E7" s="55"/>
      <c r="F7" s="74"/>
      <c r="G7" s="249" t="s">
        <v>70</v>
      </c>
      <c r="H7" s="250"/>
      <c r="I7" s="250"/>
      <c r="J7" s="30">
        <v>1.95</v>
      </c>
      <c r="K7" s="65">
        <f t="shared" si="0"/>
        <v>0</v>
      </c>
      <c r="L7" s="55"/>
      <c r="M7" s="252"/>
      <c r="N7" s="241" t="s">
        <v>71</v>
      </c>
      <c r="O7" s="242"/>
      <c r="P7" s="242"/>
      <c r="Q7" s="242"/>
      <c r="R7" s="31">
        <v>5.99</v>
      </c>
      <c r="S7" s="244"/>
      <c r="T7" s="79"/>
      <c r="U7" s="100"/>
      <c r="V7" s="32" t="s">
        <v>72</v>
      </c>
      <c r="W7" s="33"/>
      <c r="X7" s="33"/>
      <c r="Y7" s="33"/>
      <c r="Z7" s="34">
        <v>18.399999999999999</v>
      </c>
      <c r="AA7" s="243">
        <f>+U7*Z7</f>
        <v>0</v>
      </c>
    </row>
    <row r="8" spans="1:27" ht="15.75" x14ac:dyDescent="0.25">
      <c r="A8" s="245" t="s">
        <v>73</v>
      </c>
      <c r="B8" s="259"/>
      <c r="C8" s="260" t="s">
        <v>74</v>
      </c>
      <c r="D8" s="261"/>
      <c r="E8" s="55"/>
      <c r="F8" s="74"/>
      <c r="G8" s="249" t="s">
        <v>33</v>
      </c>
      <c r="H8" s="250"/>
      <c r="I8" s="250"/>
      <c r="J8" s="30">
        <v>2.75</v>
      </c>
      <c r="K8" s="65">
        <f t="shared" si="0"/>
        <v>0</v>
      </c>
      <c r="L8" s="55"/>
      <c r="M8" s="74"/>
      <c r="N8" s="262" t="s">
        <v>50</v>
      </c>
      <c r="O8" s="263"/>
      <c r="P8" s="263"/>
      <c r="Q8" s="263"/>
      <c r="R8" s="30">
        <v>5.89</v>
      </c>
      <c r="S8" s="65">
        <f t="shared" ref="S8:S15" si="1">+M8*R8</f>
        <v>0</v>
      </c>
      <c r="T8" s="79"/>
      <c r="U8" s="94"/>
      <c r="V8" s="37"/>
      <c r="W8" s="37"/>
      <c r="X8" s="37"/>
      <c r="Y8" s="37"/>
      <c r="Z8" s="38"/>
      <c r="AA8" s="244"/>
    </row>
    <row r="9" spans="1:27" ht="15.75" x14ac:dyDescent="0.25">
      <c r="A9" s="264"/>
      <c r="B9" s="265"/>
      <c r="C9" s="39"/>
      <c r="D9" s="103"/>
      <c r="E9" s="55"/>
      <c r="F9" s="75"/>
      <c r="G9" s="28" t="s">
        <v>34</v>
      </c>
      <c r="H9" s="29"/>
      <c r="I9" s="29"/>
      <c r="J9" s="30">
        <v>1.85</v>
      </c>
      <c r="K9" s="65">
        <f t="shared" si="0"/>
        <v>0</v>
      </c>
      <c r="L9" s="55"/>
      <c r="M9" s="74"/>
      <c r="N9" s="232" t="s">
        <v>51</v>
      </c>
      <c r="O9" s="233"/>
      <c r="P9" s="233"/>
      <c r="Q9" s="233"/>
      <c r="R9" s="30">
        <v>6.5</v>
      </c>
      <c r="S9" s="65">
        <f t="shared" si="1"/>
        <v>0</v>
      </c>
      <c r="T9" s="79"/>
      <c r="U9" s="74"/>
      <c r="V9" s="262" t="s">
        <v>75</v>
      </c>
      <c r="W9" s="263"/>
      <c r="X9" s="263"/>
      <c r="Y9" s="263"/>
      <c r="Z9" s="30">
        <v>12.25</v>
      </c>
      <c r="AA9" s="65">
        <f t="shared" ref="AA9:AA18" si="2">+U9*Z9</f>
        <v>0</v>
      </c>
    </row>
    <row r="10" spans="1:27" ht="15.75" x14ac:dyDescent="0.25">
      <c r="A10" s="228" t="s">
        <v>76</v>
      </c>
      <c r="B10" s="266"/>
      <c r="C10" s="40"/>
      <c r="D10" s="104"/>
      <c r="E10" s="55"/>
      <c r="F10" s="74"/>
      <c r="G10" s="28" t="s">
        <v>77</v>
      </c>
      <c r="H10" s="29"/>
      <c r="I10" s="29"/>
      <c r="J10" s="30">
        <v>2.5</v>
      </c>
      <c r="K10" s="65">
        <f t="shared" si="0"/>
        <v>0</v>
      </c>
      <c r="L10" s="55"/>
      <c r="M10" s="74"/>
      <c r="N10" s="232" t="s">
        <v>52</v>
      </c>
      <c r="O10" s="233"/>
      <c r="P10" s="233"/>
      <c r="Q10" s="233"/>
      <c r="R10" s="30">
        <v>6.5</v>
      </c>
      <c r="S10" s="65">
        <f t="shared" si="1"/>
        <v>0</v>
      </c>
      <c r="T10" s="79"/>
      <c r="U10" s="74"/>
      <c r="V10" s="262" t="s">
        <v>78</v>
      </c>
      <c r="W10" s="263"/>
      <c r="X10" s="263"/>
      <c r="Y10" s="263"/>
      <c r="Z10" s="30">
        <v>12.25</v>
      </c>
      <c r="AA10" s="65">
        <f t="shared" si="2"/>
        <v>0</v>
      </c>
    </row>
    <row r="11" spans="1:27" ht="15.75" x14ac:dyDescent="0.25">
      <c r="A11" s="264"/>
      <c r="B11" s="265"/>
      <c r="C11" s="41"/>
      <c r="D11" s="105"/>
      <c r="E11" s="55"/>
      <c r="F11" s="76"/>
      <c r="G11" s="28" t="s">
        <v>35</v>
      </c>
      <c r="H11" s="29"/>
      <c r="I11" s="29"/>
      <c r="J11" s="51">
        <v>1.85</v>
      </c>
      <c r="K11" s="65">
        <f t="shared" si="0"/>
        <v>0</v>
      </c>
      <c r="L11" s="55"/>
      <c r="M11" s="77"/>
      <c r="N11" s="232" t="s">
        <v>53</v>
      </c>
      <c r="O11" s="233"/>
      <c r="P11" s="233"/>
      <c r="Q11" s="233"/>
      <c r="R11" s="51">
        <v>5.99</v>
      </c>
      <c r="S11" s="65">
        <f t="shared" si="1"/>
        <v>0</v>
      </c>
      <c r="T11" s="79"/>
      <c r="U11" s="77"/>
      <c r="V11" s="262" t="s">
        <v>79</v>
      </c>
      <c r="W11" s="263"/>
      <c r="X11" s="263"/>
      <c r="Y11" s="263"/>
      <c r="Z11" s="51">
        <v>12.25</v>
      </c>
      <c r="AA11" s="65">
        <f t="shared" si="2"/>
        <v>0</v>
      </c>
    </row>
    <row r="12" spans="1:27" ht="15.75" x14ac:dyDescent="0.25">
      <c r="A12" s="267" t="s">
        <v>80</v>
      </c>
      <c r="B12" s="268"/>
      <c r="C12" s="269" t="s">
        <v>81</v>
      </c>
      <c r="D12" s="270"/>
      <c r="E12" s="55"/>
      <c r="F12" s="77"/>
      <c r="G12" s="232" t="s">
        <v>82</v>
      </c>
      <c r="H12" s="233"/>
      <c r="I12" s="233"/>
      <c r="J12" s="51">
        <v>2.9</v>
      </c>
      <c r="K12" s="65">
        <f t="shared" si="0"/>
        <v>0</v>
      </c>
      <c r="L12" s="55"/>
      <c r="M12" s="77"/>
      <c r="N12" s="232" t="s">
        <v>56</v>
      </c>
      <c r="O12" s="233"/>
      <c r="P12" s="233"/>
      <c r="Q12" s="233"/>
      <c r="R12" s="51">
        <v>3.5</v>
      </c>
      <c r="S12" s="65">
        <f t="shared" si="1"/>
        <v>0</v>
      </c>
      <c r="T12" s="79"/>
      <c r="U12" s="77"/>
      <c r="V12" s="262" t="s">
        <v>83</v>
      </c>
      <c r="W12" s="263"/>
      <c r="X12" s="263"/>
      <c r="Y12" s="263"/>
      <c r="Z12" s="51">
        <v>12.25</v>
      </c>
      <c r="AA12" s="65">
        <f t="shared" si="2"/>
        <v>0</v>
      </c>
    </row>
    <row r="13" spans="1:27" ht="15.75" x14ac:dyDescent="0.25">
      <c r="A13" s="271">
        <v>0</v>
      </c>
      <c r="B13" s="272"/>
      <c r="C13" s="275"/>
      <c r="D13" s="276"/>
      <c r="E13" s="55"/>
      <c r="F13" s="77"/>
      <c r="G13" s="232"/>
      <c r="H13" s="233"/>
      <c r="I13" s="233"/>
      <c r="J13" s="42"/>
      <c r="K13" s="65">
        <f t="shared" si="0"/>
        <v>0</v>
      </c>
      <c r="L13" s="55"/>
      <c r="M13" s="77"/>
      <c r="N13" s="232" t="s">
        <v>54</v>
      </c>
      <c r="O13" s="233"/>
      <c r="P13" s="233"/>
      <c r="Q13" s="233"/>
      <c r="R13" s="51">
        <v>4.25</v>
      </c>
      <c r="S13" s="65">
        <f t="shared" si="1"/>
        <v>0</v>
      </c>
      <c r="T13" s="79"/>
      <c r="U13" s="77"/>
      <c r="V13" s="262" t="s">
        <v>84</v>
      </c>
      <c r="W13" s="263"/>
      <c r="X13" s="263"/>
      <c r="Y13" s="263"/>
      <c r="Z13" s="51">
        <v>12.25</v>
      </c>
      <c r="AA13" s="65">
        <f t="shared" si="2"/>
        <v>0</v>
      </c>
    </row>
    <row r="14" spans="1:27" ht="15.75" x14ac:dyDescent="0.25">
      <c r="A14" s="273"/>
      <c r="B14" s="274"/>
      <c r="C14" s="277"/>
      <c r="D14" s="278"/>
      <c r="E14" s="55"/>
      <c r="F14" s="77"/>
      <c r="G14" s="232"/>
      <c r="H14" s="233"/>
      <c r="I14" s="233"/>
      <c r="J14" s="42"/>
      <c r="K14" s="65">
        <f t="shared" si="0"/>
        <v>0</v>
      </c>
      <c r="L14" s="55"/>
      <c r="M14" s="77"/>
      <c r="N14" s="232" t="s">
        <v>55</v>
      </c>
      <c r="O14" s="233"/>
      <c r="P14" s="233"/>
      <c r="Q14" s="233"/>
      <c r="R14" s="51">
        <v>4.25</v>
      </c>
      <c r="S14" s="65">
        <f t="shared" si="1"/>
        <v>0</v>
      </c>
      <c r="T14" s="79"/>
      <c r="U14" s="77"/>
      <c r="V14" s="262" t="s">
        <v>85</v>
      </c>
      <c r="W14" s="263"/>
      <c r="X14" s="263"/>
      <c r="Y14" s="263"/>
      <c r="Z14" s="51">
        <v>12.25</v>
      </c>
      <c r="AA14" s="65">
        <f t="shared" si="2"/>
        <v>0</v>
      </c>
    </row>
    <row r="15" spans="1:27" ht="15.75" x14ac:dyDescent="0.25">
      <c r="A15" s="267" t="s">
        <v>86</v>
      </c>
      <c r="B15" s="268"/>
      <c r="C15" s="279" t="s">
        <v>87</v>
      </c>
      <c r="D15" s="280"/>
      <c r="E15" s="55"/>
      <c r="F15" s="281" t="s">
        <v>147</v>
      </c>
      <c r="G15" s="282"/>
      <c r="H15" s="282"/>
      <c r="I15" s="282"/>
      <c r="J15" s="282"/>
      <c r="K15" s="283"/>
      <c r="L15" s="55"/>
      <c r="M15" s="77"/>
      <c r="N15" s="284"/>
      <c r="O15" s="285"/>
      <c r="P15" s="285"/>
      <c r="Q15" s="285"/>
      <c r="R15" s="43"/>
      <c r="S15" s="65">
        <f t="shared" si="1"/>
        <v>0</v>
      </c>
      <c r="T15" s="79"/>
      <c r="U15" s="77"/>
      <c r="V15" s="262" t="s">
        <v>88</v>
      </c>
      <c r="W15" s="263"/>
      <c r="X15" s="263"/>
      <c r="Y15" s="263"/>
      <c r="Z15" s="51">
        <v>12.25</v>
      </c>
      <c r="AA15" s="65">
        <f t="shared" si="2"/>
        <v>0</v>
      </c>
    </row>
    <row r="16" spans="1:27" ht="18.75" x14ac:dyDescent="0.3">
      <c r="A16" s="286"/>
      <c r="B16" s="287"/>
      <c r="C16" s="290">
        <v>0</v>
      </c>
      <c r="D16" s="291"/>
      <c r="E16" s="55"/>
      <c r="F16" s="77"/>
      <c r="G16" s="292" t="s">
        <v>89</v>
      </c>
      <c r="H16" s="293"/>
      <c r="I16" s="293"/>
      <c r="J16" s="51">
        <v>5.75</v>
      </c>
      <c r="K16" s="65">
        <f>+F16*J16</f>
        <v>0</v>
      </c>
      <c r="L16" s="55"/>
      <c r="M16" s="294" t="s">
        <v>90</v>
      </c>
      <c r="N16" s="295"/>
      <c r="O16" s="295"/>
      <c r="P16" s="295"/>
      <c r="Q16" s="295"/>
      <c r="R16" s="295"/>
      <c r="S16" s="296"/>
      <c r="T16" s="79"/>
      <c r="U16" s="77"/>
      <c r="V16" s="262" t="s">
        <v>91</v>
      </c>
      <c r="W16" s="263"/>
      <c r="X16" s="263"/>
      <c r="Y16" s="263"/>
      <c r="Z16" s="51">
        <v>12.25</v>
      </c>
      <c r="AA16" s="65">
        <f t="shared" si="2"/>
        <v>0</v>
      </c>
    </row>
    <row r="17" spans="1:27" ht="15.75" x14ac:dyDescent="0.25">
      <c r="A17" s="288"/>
      <c r="B17" s="289"/>
      <c r="C17" s="297"/>
      <c r="D17" s="298"/>
      <c r="E17" s="55"/>
      <c r="F17" s="77"/>
      <c r="G17" s="292" t="s">
        <v>36</v>
      </c>
      <c r="H17" s="293"/>
      <c r="I17" s="293"/>
      <c r="J17" s="51">
        <v>6.75</v>
      </c>
      <c r="K17" s="65">
        <f>+F17*J17</f>
        <v>0</v>
      </c>
      <c r="L17" s="55"/>
      <c r="M17" s="299" t="s">
        <v>92</v>
      </c>
      <c r="N17" s="300"/>
      <c r="O17" s="300"/>
      <c r="P17" s="300"/>
      <c r="Q17" s="300"/>
      <c r="R17" s="300"/>
      <c r="S17" s="301"/>
      <c r="T17" s="79"/>
      <c r="U17" s="77"/>
      <c r="V17" s="262" t="s">
        <v>93</v>
      </c>
      <c r="W17" s="263"/>
      <c r="X17" s="263"/>
      <c r="Y17" s="263"/>
      <c r="Z17" s="51">
        <v>10.25</v>
      </c>
      <c r="AA17" s="65">
        <f t="shared" si="2"/>
        <v>0</v>
      </c>
    </row>
    <row r="18" spans="1:27" ht="18.75" x14ac:dyDescent="0.25">
      <c r="A18" s="56"/>
      <c r="B18" s="44"/>
      <c r="C18" s="206"/>
      <c r="D18" s="303"/>
      <c r="E18" s="55"/>
      <c r="F18" s="77"/>
      <c r="G18" s="232" t="s">
        <v>94</v>
      </c>
      <c r="H18" s="233"/>
      <c r="I18" s="233"/>
      <c r="J18" s="51">
        <v>13.99</v>
      </c>
      <c r="K18" s="65">
        <f>+F18*J18</f>
        <v>0</v>
      </c>
      <c r="L18" s="55"/>
      <c r="M18" s="304" t="s">
        <v>95</v>
      </c>
      <c r="N18" s="305"/>
      <c r="O18" s="305"/>
      <c r="P18" s="305"/>
      <c r="Q18" s="306" t="s">
        <v>96</v>
      </c>
      <c r="R18" s="307"/>
      <c r="S18" s="91">
        <f>+O19*N19</f>
        <v>0</v>
      </c>
      <c r="T18" s="79"/>
      <c r="U18" s="77"/>
      <c r="V18" s="262" t="s">
        <v>97</v>
      </c>
      <c r="W18" s="263"/>
      <c r="X18" s="263"/>
      <c r="Y18" s="263"/>
      <c r="Z18" s="51">
        <v>10.25</v>
      </c>
      <c r="AA18" s="65">
        <f t="shared" si="2"/>
        <v>0</v>
      </c>
    </row>
    <row r="19" spans="1:27" ht="15.75" x14ac:dyDescent="0.25">
      <c r="A19" s="204"/>
      <c r="B19" s="205"/>
      <c r="C19" s="205"/>
      <c r="D19" s="302"/>
      <c r="E19" s="55"/>
      <c r="F19" s="281" t="s">
        <v>98</v>
      </c>
      <c r="G19" s="282"/>
      <c r="H19" s="282"/>
      <c r="I19" s="282"/>
      <c r="J19" s="282"/>
      <c r="K19" s="283"/>
      <c r="L19" s="55"/>
      <c r="M19" s="92" t="s">
        <v>99</v>
      </c>
      <c r="N19" s="107">
        <v>3.25</v>
      </c>
      <c r="O19" s="71"/>
      <c r="P19" s="45" t="s">
        <v>100</v>
      </c>
      <c r="Q19" s="108">
        <v>4.25</v>
      </c>
      <c r="R19" s="71"/>
      <c r="S19" s="91">
        <f>+R19*Q19</f>
        <v>0</v>
      </c>
      <c r="T19" s="79"/>
      <c r="U19" s="281" t="s">
        <v>148</v>
      </c>
      <c r="V19" s="282"/>
      <c r="W19" s="282"/>
      <c r="X19" s="282"/>
      <c r="Y19" s="282"/>
      <c r="Z19" s="282"/>
      <c r="AA19" s="283"/>
    </row>
    <row r="20" spans="1:27" ht="15.75" x14ac:dyDescent="0.25">
      <c r="A20" s="308" t="s">
        <v>101</v>
      </c>
      <c r="B20" s="309"/>
      <c r="C20" s="310">
        <v>0</v>
      </c>
      <c r="D20" s="311"/>
      <c r="E20" s="57"/>
      <c r="F20" s="77"/>
      <c r="G20" s="292" t="s">
        <v>102</v>
      </c>
      <c r="H20" s="293"/>
      <c r="I20" s="293"/>
      <c r="J20" s="51">
        <v>15.25</v>
      </c>
      <c r="K20" s="65">
        <f>+F20*J20</f>
        <v>0</v>
      </c>
      <c r="L20" s="55"/>
      <c r="M20" s="109"/>
      <c r="N20" s="110"/>
      <c r="O20" s="110"/>
      <c r="P20" s="110"/>
      <c r="Q20" s="110"/>
      <c r="R20" s="110"/>
      <c r="S20" s="65"/>
      <c r="T20" s="79"/>
      <c r="U20" s="77"/>
      <c r="V20" s="262" t="s">
        <v>103</v>
      </c>
      <c r="W20" s="312"/>
      <c r="X20" s="312"/>
      <c r="Y20" s="312"/>
      <c r="Z20" s="51">
        <v>42.95</v>
      </c>
      <c r="AA20" s="65">
        <f>+U20*Z20</f>
        <v>0</v>
      </c>
    </row>
    <row r="21" spans="1:27" ht="16.5" thickBot="1" x14ac:dyDescent="0.3">
      <c r="A21" s="58"/>
      <c r="B21" s="46"/>
      <c r="C21" s="47"/>
      <c r="D21" s="106"/>
      <c r="E21" s="55"/>
      <c r="F21" s="77"/>
      <c r="G21" s="292" t="s">
        <v>104</v>
      </c>
      <c r="H21" s="293"/>
      <c r="I21" s="293"/>
      <c r="J21" s="51">
        <v>1.2</v>
      </c>
      <c r="K21" s="65">
        <f>+F21*J21</f>
        <v>0</v>
      </c>
      <c r="L21" s="55"/>
      <c r="M21" s="313"/>
      <c r="N21" s="314"/>
      <c r="O21" s="314"/>
      <c r="P21" s="314"/>
      <c r="Q21" s="314"/>
      <c r="R21" s="314"/>
      <c r="S21" s="111"/>
      <c r="T21" s="79"/>
      <c r="U21" s="77"/>
      <c r="V21" s="262" t="s">
        <v>105</v>
      </c>
      <c r="W21" s="312"/>
      <c r="X21" s="312"/>
      <c r="Y21" s="312"/>
      <c r="Z21" s="51">
        <v>42.95</v>
      </c>
      <c r="AA21" s="65">
        <f>+U21*Z21</f>
        <v>0</v>
      </c>
    </row>
    <row r="22" spans="1:27" ht="15.75" x14ac:dyDescent="0.25">
      <c r="A22" s="315" t="s">
        <v>106</v>
      </c>
      <c r="B22" s="316"/>
      <c r="C22" s="316"/>
      <c r="D22" s="317"/>
      <c r="E22" s="55"/>
      <c r="F22" s="281" t="s">
        <v>107</v>
      </c>
      <c r="G22" s="318"/>
      <c r="H22" s="318"/>
      <c r="I22" s="318"/>
      <c r="J22" s="318"/>
      <c r="K22" s="319"/>
      <c r="L22" s="55"/>
      <c r="M22" s="313"/>
      <c r="N22" s="314"/>
      <c r="O22" s="314"/>
      <c r="P22" s="314"/>
      <c r="Q22" s="314"/>
      <c r="R22" s="314"/>
      <c r="S22" s="111"/>
      <c r="T22" s="79"/>
      <c r="U22" s="77"/>
      <c r="V22" s="262" t="s">
        <v>108</v>
      </c>
      <c r="W22" s="312"/>
      <c r="X22" s="312"/>
      <c r="Y22" s="312"/>
      <c r="Z22" s="51">
        <v>42.95</v>
      </c>
      <c r="AA22" s="65">
        <f>+U22*Z22</f>
        <v>0</v>
      </c>
    </row>
    <row r="23" spans="1:27" ht="16.5" thickBot="1" x14ac:dyDescent="0.3">
      <c r="A23" s="68" t="s">
        <v>109</v>
      </c>
      <c r="B23" s="67"/>
      <c r="C23" s="320" t="s">
        <v>110</v>
      </c>
      <c r="D23" s="321"/>
      <c r="E23" s="55"/>
      <c r="F23" s="77"/>
      <c r="G23" s="292" t="s">
        <v>111</v>
      </c>
      <c r="H23" s="293"/>
      <c r="I23" s="293"/>
      <c r="J23" s="51">
        <v>1.4</v>
      </c>
      <c r="K23" s="65">
        <f t="shared" ref="K23:K29" si="3">+F23*J23</f>
        <v>0</v>
      </c>
      <c r="L23" s="55"/>
      <c r="M23" s="313"/>
      <c r="N23" s="314"/>
      <c r="O23" s="314"/>
      <c r="P23" s="314"/>
      <c r="Q23" s="314"/>
      <c r="R23" s="314"/>
      <c r="S23" s="111"/>
      <c r="T23" s="79"/>
      <c r="U23" s="77"/>
      <c r="V23" s="262" t="s">
        <v>112</v>
      </c>
      <c r="W23" s="263"/>
      <c r="X23" s="263"/>
      <c r="Y23" s="263"/>
      <c r="Z23" s="51">
        <v>26.75</v>
      </c>
      <c r="AA23" s="65">
        <f>+U23*Z23</f>
        <v>0</v>
      </c>
    </row>
    <row r="24" spans="1:27" ht="16.5" thickTop="1" x14ac:dyDescent="0.25">
      <c r="A24" s="322" t="s">
        <v>113</v>
      </c>
      <c r="B24" s="324"/>
      <c r="C24" s="325"/>
      <c r="D24" s="326"/>
      <c r="E24" s="55"/>
      <c r="F24" s="77"/>
      <c r="G24" s="292" t="s">
        <v>114</v>
      </c>
      <c r="H24" s="293"/>
      <c r="I24" s="293"/>
      <c r="J24" s="51">
        <v>1.5</v>
      </c>
      <c r="K24" s="65">
        <f t="shared" si="3"/>
        <v>0</v>
      </c>
      <c r="L24" s="55"/>
      <c r="M24" s="94"/>
      <c r="N24" s="37"/>
      <c r="O24" s="37"/>
      <c r="P24" s="72"/>
      <c r="Q24" s="49" t="s">
        <v>115</v>
      </c>
      <c r="R24" s="112">
        <v>3</v>
      </c>
      <c r="S24" s="65">
        <f>P24*R24</f>
        <v>0</v>
      </c>
      <c r="T24" s="79"/>
      <c r="U24" s="77"/>
      <c r="V24" s="262" t="s">
        <v>116</v>
      </c>
      <c r="W24" s="263"/>
      <c r="X24" s="263"/>
      <c r="Y24" s="263"/>
      <c r="Z24" s="51">
        <v>42.95</v>
      </c>
      <c r="AA24" s="65">
        <f>+U24*Z24</f>
        <v>0</v>
      </c>
    </row>
    <row r="25" spans="1:27" ht="16.5" thickBot="1" x14ac:dyDescent="0.3">
      <c r="A25" s="323"/>
      <c r="B25" s="327"/>
      <c r="C25" s="328"/>
      <c r="D25" s="329"/>
      <c r="E25" s="55"/>
      <c r="F25" s="77"/>
      <c r="G25" s="292" t="s">
        <v>117</v>
      </c>
      <c r="H25" s="293"/>
      <c r="I25" s="293"/>
      <c r="J25" s="51">
        <v>1.65</v>
      </c>
      <c r="K25" s="65">
        <f t="shared" si="3"/>
        <v>0</v>
      </c>
      <c r="L25" s="55"/>
      <c r="M25" s="93"/>
      <c r="N25" s="48"/>
      <c r="O25" s="48"/>
      <c r="P25" s="71"/>
      <c r="Q25" s="49" t="s">
        <v>118</v>
      </c>
      <c r="R25" s="112">
        <v>3</v>
      </c>
      <c r="S25" s="65">
        <f>P25*R25</f>
        <v>0</v>
      </c>
      <c r="T25" s="79"/>
      <c r="U25" s="281" t="s">
        <v>149</v>
      </c>
      <c r="V25" s="282"/>
      <c r="W25" s="282"/>
      <c r="X25" s="282"/>
      <c r="Y25" s="282"/>
      <c r="Z25" s="282"/>
      <c r="AA25" s="283"/>
    </row>
    <row r="26" spans="1:27" ht="16.5" thickTop="1" x14ac:dyDescent="0.25">
      <c r="A26" s="330" t="s">
        <v>119</v>
      </c>
      <c r="B26" s="69" t="s">
        <v>120</v>
      </c>
      <c r="C26" s="332">
        <v>0</v>
      </c>
      <c r="D26" s="333"/>
      <c r="E26" s="55"/>
      <c r="F26" s="77"/>
      <c r="G26" s="292" t="s">
        <v>121</v>
      </c>
      <c r="H26" s="293"/>
      <c r="I26" s="293"/>
      <c r="J26" s="51">
        <v>1.95</v>
      </c>
      <c r="K26" s="65">
        <f t="shared" si="3"/>
        <v>0</v>
      </c>
      <c r="L26" s="85"/>
      <c r="M26" s="95"/>
      <c r="N26" s="52"/>
      <c r="O26" s="52"/>
      <c r="P26" s="334" t="s">
        <v>122</v>
      </c>
      <c r="Q26" s="335"/>
      <c r="R26" s="336"/>
      <c r="S26" s="96"/>
      <c r="T26" s="79"/>
      <c r="U26" s="77"/>
      <c r="V26" s="262" t="s">
        <v>123</v>
      </c>
      <c r="W26" s="263"/>
      <c r="X26" s="263"/>
      <c r="Y26" s="263"/>
      <c r="Z26" s="51">
        <v>3.5</v>
      </c>
      <c r="AA26" s="65">
        <f t="shared" ref="AA26:AA31" si="4">+U26*Z26</f>
        <v>0</v>
      </c>
    </row>
    <row r="27" spans="1:27" ht="16.5" thickBot="1" x14ac:dyDescent="0.3">
      <c r="A27" s="331"/>
      <c r="B27" s="70" t="s">
        <v>124</v>
      </c>
      <c r="C27" s="337">
        <v>0</v>
      </c>
      <c r="D27" s="338"/>
      <c r="E27" s="55"/>
      <c r="F27" s="77"/>
      <c r="G27" s="292"/>
      <c r="H27" s="293"/>
      <c r="I27" s="293"/>
      <c r="J27" s="50"/>
      <c r="K27" s="65">
        <f t="shared" si="3"/>
        <v>0</v>
      </c>
      <c r="L27" s="55"/>
      <c r="M27" s="294" t="s">
        <v>125</v>
      </c>
      <c r="N27" s="295"/>
      <c r="O27" s="295"/>
      <c r="P27" s="295"/>
      <c r="Q27" s="295"/>
      <c r="R27" s="295"/>
      <c r="S27" s="296"/>
      <c r="T27" s="79"/>
      <c r="U27" s="77"/>
      <c r="V27" s="262" t="s">
        <v>126</v>
      </c>
      <c r="W27" s="263"/>
      <c r="X27" s="263"/>
      <c r="Y27" s="263"/>
      <c r="Z27" s="51">
        <v>2.95</v>
      </c>
      <c r="AA27" s="65">
        <f t="shared" si="4"/>
        <v>0</v>
      </c>
    </row>
    <row r="28" spans="1:27" ht="16.5" thickTop="1" x14ac:dyDescent="0.25">
      <c r="A28" s="350" t="s">
        <v>127</v>
      </c>
      <c r="B28" s="351"/>
      <c r="C28" s="351"/>
      <c r="D28" s="352"/>
      <c r="E28" s="55"/>
      <c r="F28" s="77"/>
      <c r="G28" s="353"/>
      <c r="H28" s="354"/>
      <c r="I28" s="354"/>
      <c r="J28" s="43"/>
      <c r="K28" s="65">
        <f t="shared" si="3"/>
        <v>0</v>
      </c>
      <c r="L28" s="55"/>
      <c r="M28" s="355" t="s">
        <v>128</v>
      </c>
      <c r="N28" s="356"/>
      <c r="O28" s="356"/>
      <c r="P28" s="356"/>
      <c r="Q28" s="356"/>
      <c r="R28" s="356"/>
      <c r="S28" s="357"/>
      <c r="T28" s="79"/>
      <c r="U28" s="77"/>
      <c r="V28" s="262" t="s">
        <v>129</v>
      </c>
      <c r="W28" s="263"/>
      <c r="X28" s="263"/>
      <c r="Y28" s="263"/>
      <c r="Z28" s="51">
        <v>13.99</v>
      </c>
      <c r="AA28" s="65">
        <f t="shared" si="4"/>
        <v>0</v>
      </c>
    </row>
    <row r="29" spans="1:27" ht="15.75" x14ac:dyDescent="0.25">
      <c r="A29" s="339"/>
      <c r="B29" s="340"/>
      <c r="C29" s="340"/>
      <c r="D29" s="341"/>
      <c r="E29" s="55"/>
      <c r="F29" s="77"/>
      <c r="G29" s="345"/>
      <c r="H29" s="346"/>
      <c r="I29" s="346"/>
      <c r="J29" s="43"/>
      <c r="K29" s="65">
        <f t="shared" si="3"/>
        <v>0</v>
      </c>
      <c r="L29" s="55"/>
      <c r="M29" s="299" t="s">
        <v>130</v>
      </c>
      <c r="N29" s="300"/>
      <c r="O29" s="300"/>
      <c r="P29" s="300"/>
      <c r="Q29" s="300"/>
      <c r="R29" s="300"/>
      <c r="S29" s="301"/>
      <c r="T29" s="79"/>
      <c r="U29" s="77"/>
      <c r="V29" s="262" t="s">
        <v>131</v>
      </c>
      <c r="W29" s="263"/>
      <c r="X29" s="263"/>
      <c r="Y29" s="263"/>
      <c r="Z29" s="51">
        <v>3.65</v>
      </c>
      <c r="AA29" s="65">
        <f t="shared" si="4"/>
        <v>0</v>
      </c>
    </row>
    <row r="30" spans="1:27" ht="15.75" x14ac:dyDescent="0.25">
      <c r="A30" s="339"/>
      <c r="B30" s="340"/>
      <c r="C30" s="340"/>
      <c r="D30" s="341"/>
      <c r="E30" s="55"/>
      <c r="F30" s="358" t="s">
        <v>132</v>
      </c>
      <c r="G30" s="359"/>
      <c r="H30" s="359"/>
      <c r="I30" s="359"/>
      <c r="J30" s="359"/>
      <c r="K30" s="360"/>
      <c r="L30" s="55"/>
      <c r="M30" s="77"/>
      <c r="N30" s="232" t="s">
        <v>133</v>
      </c>
      <c r="O30" s="233"/>
      <c r="P30" s="233"/>
      <c r="Q30" s="233"/>
      <c r="R30" s="50">
        <v>9.85</v>
      </c>
      <c r="S30" s="65">
        <f t="shared" ref="S30:S38" si="5">+M30*R30</f>
        <v>0</v>
      </c>
      <c r="T30" s="79"/>
      <c r="U30" s="77"/>
      <c r="V30" s="262" t="s">
        <v>134</v>
      </c>
      <c r="W30" s="263"/>
      <c r="X30" s="263"/>
      <c r="Y30" s="263"/>
      <c r="Z30" s="51">
        <v>3.65</v>
      </c>
      <c r="AA30" s="65">
        <f t="shared" si="4"/>
        <v>0</v>
      </c>
    </row>
    <row r="31" spans="1:27" ht="16.5" thickBot="1" x14ac:dyDescent="0.3">
      <c r="A31" s="342"/>
      <c r="B31" s="343"/>
      <c r="C31" s="343"/>
      <c r="D31" s="344"/>
      <c r="E31" s="55"/>
      <c r="F31" s="347"/>
      <c r="G31" s="348"/>
      <c r="H31" s="348"/>
      <c r="I31" s="348"/>
      <c r="J31" s="348"/>
      <c r="K31" s="349"/>
      <c r="L31" s="55"/>
      <c r="M31" s="77"/>
      <c r="N31" s="232" t="s">
        <v>135</v>
      </c>
      <c r="O31" s="233"/>
      <c r="P31" s="233"/>
      <c r="Q31" s="233"/>
      <c r="R31" s="50">
        <v>9.85</v>
      </c>
      <c r="S31" s="65">
        <f t="shared" si="5"/>
        <v>0</v>
      </c>
      <c r="T31" s="79"/>
      <c r="U31" s="77"/>
      <c r="V31" s="262" t="s">
        <v>136</v>
      </c>
      <c r="W31" s="263"/>
      <c r="X31" s="263"/>
      <c r="Y31" s="263"/>
      <c r="Z31" s="51">
        <v>3.75</v>
      </c>
      <c r="AA31" s="65">
        <f t="shared" si="4"/>
        <v>0</v>
      </c>
    </row>
    <row r="32" spans="1:27" ht="21" thickTop="1" x14ac:dyDescent="0.25">
      <c r="A32" s="371" t="s">
        <v>137</v>
      </c>
      <c r="B32" s="372"/>
      <c r="C32" s="373">
        <f>SUM(K4:K14)+SUM(K19:K21)+SUM(K23:K29)+SUM(S5:S15)+SUM(S18:S19)+SUM(S24:S25)+SUM(S30:S38)+SUM(AA5:AA18)+SUM(AA20:AA24)+SUM(AA26:AA31)+SUM(AA33:AA38)+K16+K17+K18</f>
        <v>0</v>
      </c>
      <c r="D32" s="374"/>
      <c r="E32" s="55"/>
      <c r="F32" s="347"/>
      <c r="G32" s="348"/>
      <c r="H32" s="348"/>
      <c r="I32" s="348"/>
      <c r="J32" s="348"/>
      <c r="K32" s="349"/>
      <c r="L32" s="55"/>
      <c r="M32" s="77"/>
      <c r="N32" s="232" t="s">
        <v>138</v>
      </c>
      <c r="O32" s="233"/>
      <c r="P32" s="233"/>
      <c r="Q32" s="233"/>
      <c r="R32" s="50">
        <v>9.85</v>
      </c>
      <c r="S32" s="65">
        <f t="shared" si="5"/>
        <v>0</v>
      </c>
      <c r="T32" s="79"/>
      <c r="U32" s="281" t="s">
        <v>139</v>
      </c>
      <c r="V32" s="282"/>
      <c r="W32" s="282"/>
      <c r="X32" s="282"/>
      <c r="Y32" s="282"/>
      <c r="Z32" s="282"/>
      <c r="AA32" s="283"/>
    </row>
    <row r="33" spans="1:27" ht="15.75" x14ac:dyDescent="0.25">
      <c r="A33" s="361" t="s">
        <v>140</v>
      </c>
      <c r="B33" s="362"/>
      <c r="C33" s="365">
        <f>C32*0.13</f>
        <v>0</v>
      </c>
      <c r="D33" s="366"/>
      <c r="E33" s="55"/>
      <c r="F33" s="347"/>
      <c r="G33" s="348"/>
      <c r="H33" s="348"/>
      <c r="I33" s="348"/>
      <c r="J33" s="348"/>
      <c r="K33" s="349"/>
      <c r="L33" s="55"/>
      <c r="M33" s="77"/>
      <c r="N33" s="284"/>
      <c r="O33" s="285"/>
      <c r="P33" s="285"/>
      <c r="Q33" s="285"/>
      <c r="R33" s="43"/>
      <c r="S33" s="65">
        <f t="shared" si="5"/>
        <v>0</v>
      </c>
      <c r="T33" s="79"/>
      <c r="U33" s="77"/>
      <c r="V33" s="369" t="s">
        <v>141</v>
      </c>
      <c r="W33" s="370"/>
      <c r="X33" s="370"/>
      <c r="Y33" s="370"/>
      <c r="Z33" s="43">
        <v>0</v>
      </c>
      <c r="AA33" s="65">
        <f t="shared" ref="AA33:AA38" si="6">+U33*Z33</f>
        <v>0</v>
      </c>
    </row>
    <row r="34" spans="1:27" ht="16.5" thickBot="1" x14ac:dyDescent="0.3">
      <c r="A34" s="363"/>
      <c r="B34" s="364"/>
      <c r="C34" s="367"/>
      <c r="D34" s="368"/>
      <c r="E34" s="55"/>
      <c r="F34" s="347"/>
      <c r="G34" s="348"/>
      <c r="H34" s="348"/>
      <c r="I34" s="348"/>
      <c r="J34" s="348"/>
      <c r="K34" s="349"/>
      <c r="L34" s="55"/>
      <c r="M34" s="74"/>
      <c r="N34" s="284"/>
      <c r="O34" s="285"/>
      <c r="P34" s="285"/>
      <c r="Q34" s="285"/>
      <c r="R34" s="43"/>
      <c r="S34" s="65">
        <f t="shared" si="5"/>
        <v>0</v>
      </c>
      <c r="T34" s="79"/>
      <c r="U34" s="74"/>
      <c r="V34" s="369" t="s">
        <v>142</v>
      </c>
      <c r="W34" s="370"/>
      <c r="X34" s="370"/>
      <c r="Y34" s="370"/>
      <c r="Z34" s="43">
        <v>0</v>
      </c>
      <c r="AA34" s="65">
        <f t="shared" si="6"/>
        <v>0</v>
      </c>
    </row>
    <row r="35" spans="1:27" ht="15.75" customHeight="1" x14ac:dyDescent="0.25">
      <c r="A35" s="190" t="s">
        <v>0</v>
      </c>
      <c r="B35" s="191"/>
      <c r="C35" s="375">
        <f>C32+C33</f>
        <v>0</v>
      </c>
      <c r="D35" s="376"/>
      <c r="E35" s="55"/>
      <c r="F35" s="347"/>
      <c r="G35" s="348"/>
      <c r="H35" s="348"/>
      <c r="I35" s="348"/>
      <c r="J35" s="348"/>
      <c r="K35" s="349"/>
      <c r="L35" s="55"/>
      <c r="M35" s="74"/>
      <c r="N35" s="379"/>
      <c r="O35" s="380"/>
      <c r="P35" s="380"/>
      <c r="Q35" s="380"/>
      <c r="R35" s="43"/>
      <c r="S35" s="65">
        <f t="shared" si="5"/>
        <v>0</v>
      </c>
      <c r="T35" s="79"/>
      <c r="U35" s="74"/>
      <c r="V35" s="369" t="s">
        <v>143</v>
      </c>
      <c r="W35" s="370"/>
      <c r="X35" s="370"/>
      <c r="Y35" s="370"/>
      <c r="Z35" s="43">
        <v>0</v>
      </c>
      <c r="AA35" s="65">
        <f t="shared" si="6"/>
        <v>0</v>
      </c>
    </row>
    <row r="36" spans="1:27" ht="16.5" customHeight="1" thickBot="1" x14ac:dyDescent="0.3">
      <c r="A36" s="192"/>
      <c r="B36" s="193"/>
      <c r="C36" s="377"/>
      <c r="D36" s="378"/>
      <c r="E36" s="55"/>
      <c r="F36" s="347"/>
      <c r="G36" s="348"/>
      <c r="H36" s="348"/>
      <c r="I36" s="348"/>
      <c r="J36" s="348"/>
      <c r="K36" s="349"/>
      <c r="L36" s="55"/>
      <c r="M36" s="74"/>
      <c r="N36" s="284"/>
      <c r="O36" s="285"/>
      <c r="P36" s="285"/>
      <c r="Q36" s="285"/>
      <c r="R36" s="43"/>
      <c r="S36" s="65">
        <f t="shared" si="5"/>
        <v>0</v>
      </c>
      <c r="T36" s="79"/>
      <c r="U36" s="74"/>
      <c r="V36" s="369" t="s">
        <v>144</v>
      </c>
      <c r="W36" s="370"/>
      <c r="X36" s="370"/>
      <c r="Y36" s="370"/>
      <c r="Z36" s="43">
        <v>0</v>
      </c>
      <c r="AA36" s="65">
        <f t="shared" si="6"/>
        <v>0</v>
      </c>
    </row>
    <row r="37" spans="1:27" ht="15.75" x14ac:dyDescent="0.25">
      <c r="A37"/>
      <c r="B37"/>
      <c r="C37"/>
      <c r="D37"/>
      <c r="E37" s="57"/>
      <c r="F37" s="347"/>
      <c r="G37" s="348"/>
      <c r="H37" s="348"/>
      <c r="I37" s="348"/>
      <c r="J37" s="348"/>
      <c r="K37" s="349"/>
      <c r="L37" s="57"/>
      <c r="M37" s="74"/>
      <c r="N37" s="379"/>
      <c r="O37" s="380"/>
      <c r="P37" s="380"/>
      <c r="Q37" s="380"/>
      <c r="R37" s="43"/>
      <c r="S37" s="65">
        <f t="shared" si="5"/>
        <v>0</v>
      </c>
      <c r="T37" s="80"/>
      <c r="U37" s="74"/>
      <c r="V37" s="369" t="s">
        <v>143</v>
      </c>
      <c r="W37" s="370"/>
      <c r="X37" s="370"/>
      <c r="Y37" s="370"/>
      <c r="Z37" s="43">
        <v>0</v>
      </c>
      <c r="AA37" s="65">
        <f t="shared" si="6"/>
        <v>0</v>
      </c>
    </row>
    <row r="38" spans="1:27" ht="16.5" thickBot="1" x14ac:dyDescent="0.3">
      <c r="A38"/>
      <c r="B38"/>
      <c r="C38"/>
      <c r="D38"/>
      <c r="E38" s="59"/>
      <c r="F38" s="381"/>
      <c r="G38" s="382"/>
      <c r="H38" s="382"/>
      <c r="I38" s="382"/>
      <c r="J38" s="382"/>
      <c r="K38" s="383"/>
      <c r="L38" s="86"/>
      <c r="M38" s="97"/>
      <c r="N38" s="384"/>
      <c r="O38" s="385"/>
      <c r="P38" s="385"/>
      <c r="Q38" s="385"/>
      <c r="R38" s="60"/>
      <c r="S38" s="66">
        <f t="shared" si="5"/>
        <v>0</v>
      </c>
      <c r="T38" s="98"/>
      <c r="U38" s="97"/>
      <c r="V38" s="386" t="s">
        <v>143</v>
      </c>
      <c r="W38" s="387"/>
      <c r="X38" s="387"/>
      <c r="Y38" s="387"/>
      <c r="Z38" s="60">
        <v>0</v>
      </c>
      <c r="AA38" s="66">
        <f t="shared" si="6"/>
        <v>0</v>
      </c>
    </row>
    <row r="39" spans="1:27" x14ac:dyDescent="0.2">
      <c r="D39" s="2"/>
      <c r="E39" s="2"/>
    </row>
    <row r="40" spans="1:27" x14ac:dyDescent="0.2">
      <c r="D40" s="2"/>
      <c r="E40" s="2"/>
    </row>
    <row r="41" spans="1:27" x14ac:dyDescent="0.2">
      <c r="D41" s="2"/>
      <c r="E41" s="2"/>
    </row>
    <row r="42" spans="1:27" x14ac:dyDescent="0.2">
      <c r="D42" s="2"/>
      <c r="E42" s="2"/>
    </row>
    <row r="43" spans="1:27" x14ac:dyDescent="0.2">
      <c r="E43" s="2"/>
    </row>
    <row r="44" spans="1:27" x14ac:dyDescent="0.2">
      <c r="E44" s="2"/>
    </row>
    <row r="45" spans="1:27" x14ac:dyDescent="0.2">
      <c r="E45" s="2"/>
    </row>
    <row r="46" spans="1:27" x14ac:dyDescent="0.2">
      <c r="E46" s="2"/>
    </row>
    <row r="47" spans="1:27" x14ac:dyDescent="0.2">
      <c r="E47" s="2"/>
    </row>
    <row r="48" spans="1:27" x14ac:dyDescent="0.2">
      <c r="E48" s="2"/>
    </row>
    <row r="61" spans="2:2" x14ac:dyDescent="0.2">
      <c r="B61"/>
    </row>
  </sheetData>
  <protectedRanges>
    <protectedRange sqref="B61" name="Form_2_1"/>
  </protectedRanges>
  <mergeCells count="143">
    <mergeCell ref="A35:B36"/>
    <mergeCell ref="C35:D36"/>
    <mergeCell ref="F35:K35"/>
    <mergeCell ref="N35:Q35"/>
    <mergeCell ref="V35:Y35"/>
    <mergeCell ref="F36:K36"/>
    <mergeCell ref="N36:Q36"/>
    <mergeCell ref="V36:Y36"/>
    <mergeCell ref="F38:K38"/>
    <mergeCell ref="N38:Q38"/>
    <mergeCell ref="V38:Y38"/>
    <mergeCell ref="F37:K37"/>
    <mergeCell ref="N37:Q37"/>
    <mergeCell ref="V37:Y37"/>
    <mergeCell ref="A33:B34"/>
    <mergeCell ref="C33:D34"/>
    <mergeCell ref="F33:K33"/>
    <mergeCell ref="N33:Q33"/>
    <mergeCell ref="V33:Y33"/>
    <mergeCell ref="F34:K34"/>
    <mergeCell ref="N34:Q34"/>
    <mergeCell ref="V34:Y34"/>
    <mergeCell ref="A32:B32"/>
    <mergeCell ref="C32:D32"/>
    <mergeCell ref="F32:K32"/>
    <mergeCell ref="N32:Q32"/>
    <mergeCell ref="A29:D31"/>
    <mergeCell ref="G29:I29"/>
    <mergeCell ref="M29:S29"/>
    <mergeCell ref="F31:K31"/>
    <mergeCell ref="N31:Q31"/>
    <mergeCell ref="U32:AA32"/>
    <mergeCell ref="V31:Y31"/>
    <mergeCell ref="A28:D28"/>
    <mergeCell ref="G28:I28"/>
    <mergeCell ref="M28:S28"/>
    <mergeCell ref="V28:Y28"/>
    <mergeCell ref="V29:Y29"/>
    <mergeCell ref="F30:K30"/>
    <mergeCell ref="N30:Q30"/>
    <mergeCell ref="V30:Y30"/>
    <mergeCell ref="A24:A25"/>
    <mergeCell ref="B24:D25"/>
    <mergeCell ref="G24:I24"/>
    <mergeCell ref="V24:Y24"/>
    <mergeCell ref="G25:I25"/>
    <mergeCell ref="U25:AA25"/>
    <mergeCell ref="A26:A27"/>
    <mergeCell ref="C26:D26"/>
    <mergeCell ref="G26:I26"/>
    <mergeCell ref="P26:R26"/>
    <mergeCell ref="V26:Y26"/>
    <mergeCell ref="C27:D27"/>
    <mergeCell ref="G27:I27"/>
    <mergeCell ref="M27:S27"/>
    <mergeCell ref="V27:Y27"/>
    <mergeCell ref="G21:I21"/>
    <mergeCell ref="M21:R21"/>
    <mergeCell ref="V21:Y21"/>
    <mergeCell ref="A22:D22"/>
    <mergeCell ref="F22:K22"/>
    <mergeCell ref="M22:R22"/>
    <mergeCell ref="V22:Y22"/>
    <mergeCell ref="C23:D23"/>
    <mergeCell ref="G23:I23"/>
    <mergeCell ref="M23:R23"/>
    <mergeCell ref="V23:Y23"/>
    <mergeCell ref="V18:Y18"/>
    <mergeCell ref="A19:D19"/>
    <mergeCell ref="F19:K19"/>
    <mergeCell ref="U19:AA19"/>
    <mergeCell ref="C18:D18"/>
    <mergeCell ref="G18:I18"/>
    <mergeCell ref="M18:P18"/>
    <mergeCell ref="Q18:R18"/>
    <mergeCell ref="A20:B20"/>
    <mergeCell ref="C20:D20"/>
    <mergeCell ref="G20:I20"/>
    <mergeCell ref="V20:Y20"/>
    <mergeCell ref="A15:B15"/>
    <mergeCell ref="C15:D15"/>
    <mergeCell ref="F15:K15"/>
    <mergeCell ref="N15:Q15"/>
    <mergeCell ref="V15:Y15"/>
    <mergeCell ref="A16:B17"/>
    <mergeCell ref="C16:D16"/>
    <mergeCell ref="G16:I16"/>
    <mergeCell ref="M16:S16"/>
    <mergeCell ref="V16:Y16"/>
    <mergeCell ref="C17:D17"/>
    <mergeCell ref="G17:I17"/>
    <mergeCell ref="M17:S17"/>
    <mergeCell ref="V17:Y17"/>
    <mergeCell ref="A12:B12"/>
    <mergeCell ref="C12:D12"/>
    <mergeCell ref="G12:I12"/>
    <mergeCell ref="N12:Q12"/>
    <mergeCell ref="V12:Y12"/>
    <mergeCell ref="A13:B14"/>
    <mergeCell ref="C13:D14"/>
    <mergeCell ref="G13:I13"/>
    <mergeCell ref="N13:Q13"/>
    <mergeCell ref="V13:Y13"/>
    <mergeCell ref="G14:I14"/>
    <mergeCell ref="N14:Q14"/>
    <mergeCell ref="V14:Y14"/>
    <mergeCell ref="A9:B9"/>
    <mergeCell ref="N9:Q9"/>
    <mergeCell ref="V9:Y9"/>
    <mergeCell ref="A10:B10"/>
    <mergeCell ref="N10:Q10"/>
    <mergeCell ref="V10:Y10"/>
    <mergeCell ref="A11:B11"/>
    <mergeCell ref="N11:Q11"/>
    <mergeCell ref="V11:Y11"/>
    <mergeCell ref="A5:D5"/>
    <mergeCell ref="G5:I5"/>
    <mergeCell ref="N5:Q5"/>
    <mergeCell ref="AA5:AA6"/>
    <mergeCell ref="A6:B6"/>
    <mergeCell ref="C6:D6"/>
    <mergeCell ref="G6:I6"/>
    <mergeCell ref="M6:M7"/>
    <mergeCell ref="N6:R6"/>
    <mergeCell ref="S6:S7"/>
    <mergeCell ref="A7:D7"/>
    <mergeCell ref="G7:I7"/>
    <mergeCell ref="N7:Q7"/>
    <mergeCell ref="AA7:AA8"/>
    <mergeCell ref="A8:B8"/>
    <mergeCell ref="C8:D8"/>
    <mergeCell ref="G8:I8"/>
    <mergeCell ref="N8:Q8"/>
    <mergeCell ref="A1:D1"/>
    <mergeCell ref="F1:J2"/>
    <mergeCell ref="M1:S2"/>
    <mergeCell ref="U1:AA2"/>
    <mergeCell ref="A3:D3"/>
    <mergeCell ref="A4:B4"/>
    <mergeCell ref="C4:D4"/>
    <mergeCell ref="G4:I4"/>
    <mergeCell ref="M4:R4"/>
    <mergeCell ref="U4:Z4"/>
  </mergeCells>
  <phoneticPr fontId="0" type="noConversion"/>
  <dataValidations count="8">
    <dataValidation allowBlank="1" showInputMessage="1" showErrorMessage="1" promptTitle="REQUIRED CELL" prompt="RBC Transit # required for proper routing of invoice" sqref="A13:B14"/>
    <dataValidation allowBlank="1" showErrorMessage="1" sqref="U33:U38"/>
    <dataValidation type="whole" allowBlank="1" showInputMessage="1" showErrorMessage="1" sqref="U28">
      <formula1>1</formula1>
      <formula2>1000</formula2>
    </dataValidation>
    <dataValidation type="whole" allowBlank="1" showInputMessage="1" showErrorMessage="1" promptTitle="Minimum 5" prompt="." sqref="U29:U31 M5:M15 U26:U27 F4:F14">
      <formula1>5</formula1>
      <formula2>1000</formula2>
    </dataValidation>
    <dataValidation allowBlank="1" showInputMessage="1" showErrorMessage="1" promptTitle="Minimum 10" sqref="U20:U24"/>
    <dataValidation type="whole" allowBlank="1" showInputMessage="1" showErrorMessage="1" promptTitle="Minimum 9" prompt="." sqref="U18">
      <formula1>9</formula1>
      <formula2>1000</formula2>
    </dataValidation>
    <dataValidation type="whole" allowBlank="1" showErrorMessage="1" prompt="." sqref="P24:P25">
      <formula1>10</formula1>
      <formula2>1000</formula2>
    </dataValidation>
    <dataValidation type="whole" allowBlank="1" showInputMessage="1" showErrorMessage="1" promptTitle="Minimum 10" prompt="." sqref="M30:M38 O19 R19 U9:U17 F16:F18">
      <formula1>10</formula1>
      <formula2>1000</formula2>
    </dataValidation>
  </dataValidations>
  <pageMargins left="0.5" right="0.5" top="0.5" bottom="0.5" header="0.5" footer="0.5"/>
  <pageSetup paperSize="5" scale="84" orientation="landscape"/>
  <headerFooter alignWithMargins="0">
    <oddFooter>&amp;CPage &amp;P&amp;R&amp;F / &amp;D / &amp;T</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6393" r:id="rId3" name="Check Box 9">
              <controlPr defaultSize="0" autoFill="0" autoLine="0" autoPict="0">
                <anchor moveWithCells="1">
                  <from>
                    <xdr:col>20</xdr:col>
                    <xdr:colOff>9525</xdr:colOff>
                    <xdr:row>5</xdr:row>
                    <xdr:rowOff>0</xdr:rowOff>
                  </from>
                  <to>
                    <xdr:col>21</xdr:col>
                    <xdr:colOff>57150</xdr:colOff>
                    <xdr:row>6</xdr:row>
                    <xdr:rowOff>19050</xdr:rowOff>
                  </to>
                </anchor>
              </controlPr>
            </control>
          </mc:Choice>
        </mc:AlternateContent>
        <mc:AlternateContent xmlns:mc="http://schemas.openxmlformats.org/markup-compatibility/2006">
          <mc:Choice Requires="x14">
            <control shapeId="16394" r:id="rId4" name="Check Box 10">
              <controlPr defaultSize="0" autoFill="0" autoLine="0" autoPict="0">
                <anchor moveWithCells="1">
                  <from>
                    <xdr:col>21</xdr:col>
                    <xdr:colOff>228600</xdr:colOff>
                    <xdr:row>4</xdr:row>
                    <xdr:rowOff>180975</xdr:rowOff>
                  </from>
                  <to>
                    <xdr:col>22</xdr:col>
                    <xdr:colOff>333375</xdr:colOff>
                    <xdr:row>6</xdr:row>
                    <xdr:rowOff>0</xdr:rowOff>
                  </to>
                </anchor>
              </controlPr>
            </control>
          </mc:Choice>
        </mc:AlternateContent>
        <mc:AlternateContent xmlns:mc="http://schemas.openxmlformats.org/markup-compatibility/2006">
          <mc:Choice Requires="x14">
            <control shapeId="16395" r:id="rId5" name="Check Box 11">
              <controlPr defaultSize="0" autoFill="0" autoLine="0" autoPict="0">
                <anchor moveWithCells="1">
                  <from>
                    <xdr:col>22</xdr:col>
                    <xdr:colOff>428625</xdr:colOff>
                    <xdr:row>5</xdr:row>
                    <xdr:rowOff>0</xdr:rowOff>
                  </from>
                  <to>
                    <xdr:col>24</xdr:col>
                    <xdr:colOff>323850</xdr:colOff>
                    <xdr:row>6</xdr:row>
                    <xdr:rowOff>19050</xdr:rowOff>
                  </to>
                </anchor>
              </controlPr>
            </control>
          </mc:Choice>
        </mc:AlternateContent>
        <mc:AlternateContent xmlns:mc="http://schemas.openxmlformats.org/markup-compatibility/2006">
          <mc:Choice Requires="x14">
            <control shapeId="16396" r:id="rId6" name="Check Box 12">
              <controlPr defaultSize="0" autoFill="0" autoLine="0" autoPict="0">
                <anchor moveWithCells="1">
                  <from>
                    <xdr:col>24</xdr:col>
                    <xdr:colOff>247650</xdr:colOff>
                    <xdr:row>4</xdr:row>
                    <xdr:rowOff>180975</xdr:rowOff>
                  </from>
                  <to>
                    <xdr:col>25</xdr:col>
                    <xdr:colOff>419100</xdr:colOff>
                    <xdr:row>6</xdr:row>
                    <xdr:rowOff>9525</xdr:rowOff>
                  </to>
                </anchor>
              </controlPr>
            </control>
          </mc:Choice>
        </mc:AlternateContent>
        <mc:AlternateContent xmlns:mc="http://schemas.openxmlformats.org/markup-compatibility/2006">
          <mc:Choice Requires="x14">
            <control shapeId="16397" r:id="rId7" name="Check Box 13">
              <controlPr defaultSize="0" autoFill="0" autoLine="0" autoPict="0">
                <anchor moveWithCells="1">
                  <from>
                    <xdr:col>19</xdr:col>
                    <xdr:colOff>9525</xdr:colOff>
                    <xdr:row>7</xdr:row>
                    <xdr:rowOff>0</xdr:rowOff>
                  </from>
                  <to>
                    <xdr:col>21</xdr:col>
                    <xdr:colOff>0</xdr:colOff>
                    <xdr:row>8</xdr:row>
                    <xdr:rowOff>19050</xdr:rowOff>
                  </to>
                </anchor>
              </controlPr>
            </control>
          </mc:Choice>
        </mc:AlternateContent>
        <mc:AlternateContent xmlns:mc="http://schemas.openxmlformats.org/markup-compatibility/2006">
          <mc:Choice Requires="x14">
            <control shapeId="16398" r:id="rId8" name="Check Box 14">
              <controlPr defaultSize="0" autoFill="0" autoLine="0" autoPict="0">
                <anchor moveWithCells="1">
                  <from>
                    <xdr:col>21</xdr:col>
                    <xdr:colOff>133350</xdr:colOff>
                    <xdr:row>7</xdr:row>
                    <xdr:rowOff>0</xdr:rowOff>
                  </from>
                  <to>
                    <xdr:col>22</xdr:col>
                    <xdr:colOff>390525</xdr:colOff>
                    <xdr:row>8</xdr:row>
                    <xdr:rowOff>19050</xdr:rowOff>
                  </to>
                </anchor>
              </controlPr>
            </control>
          </mc:Choice>
        </mc:AlternateContent>
        <mc:AlternateContent xmlns:mc="http://schemas.openxmlformats.org/markup-compatibility/2006">
          <mc:Choice Requires="x14">
            <control shapeId="16399" r:id="rId9" name="Check Box 15">
              <controlPr defaultSize="0" autoFill="0" autoLine="0" autoPict="0">
                <anchor moveWithCells="1">
                  <from>
                    <xdr:col>22</xdr:col>
                    <xdr:colOff>438150</xdr:colOff>
                    <xdr:row>7</xdr:row>
                    <xdr:rowOff>0</xdr:rowOff>
                  </from>
                  <to>
                    <xdr:col>24</xdr:col>
                    <xdr:colOff>285750</xdr:colOff>
                    <xdr:row>8</xdr:row>
                    <xdr:rowOff>19050</xdr:rowOff>
                  </to>
                </anchor>
              </controlPr>
            </control>
          </mc:Choice>
        </mc:AlternateContent>
        <mc:AlternateContent xmlns:mc="http://schemas.openxmlformats.org/markup-compatibility/2006">
          <mc:Choice Requires="x14">
            <control shapeId="16400" r:id="rId10" name="Check Box 16">
              <controlPr defaultSize="0" autoFill="0" autoLine="0" autoPict="0">
                <anchor moveWithCells="1">
                  <from>
                    <xdr:col>24</xdr:col>
                    <xdr:colOff>133350</xdr:colOff>
                    <xdr:row>7</xdr:row>
                    <xdr:rowOff>0</xdr:rowOff>
                  </from>
                  <to>
                    <xdr:col>25</xdr:col>
                    <xdr:colOff>476250</xdr:colOff>
                    <xdr:row>8</xdr:row>
                    <xdr:rowOff>19050</xdr:rowOff>
                  </to>
                </anchor>
              </controlPr>
            </control>
          </mc:Choice>
        </mc:AlternateContent>
        <mc:AlternateContent xmlns:mc="http://schemas.openxmlformats.org/markup-compatibility/2006">
          <mc:Choice Requires="x14">
            <control shapeId="16401" r:id="rId11" name="Check Box 17">
              <controlPr defaultSize="0" autoFill="0" autoLine="0" autoPict="0">
                <anchor moveWithCells="1">
                  <from>
                    <xdr:col>12</xdr:col>
                    <xdr:colOff>19050</xdr:colOff>
                    <xdr:row>19</xdr:row>
                    <xdr:rowOff>0</xdr:rowOff>
                  </from>
                  <to>
                    <xdr:col>14</xdr:col>
                    <xdr:colOff>381000</xdr:colOff>
                    <xdr:row>20</xdr:row>
                    <xdr:rowOff>19050</xdr:rowOff>
                  </to>
                </anchor>
              </controlPr>
            </control>
          </mc:Choice>
        </mc:AlternateContent>
        <mc:AlternateContent xmlns:mc="http://schemas.openxmlformats.org/markup-compatibility/2006">
          <mc:Choice Requires="x14">
            <control shapeId="16402" r:id="rId12" name="Check Box 18">
              <controlPr defaultSize="0" autoFill="0" autoLine="0" autoPict="0">
                <anchor moveWithCells="1">
                  <from>
                    <xdr:col>12</xdr:col>
                    <xdr:colOff>19050</xdr:colOff>
                    <xdr:row>19</xdr:row>
                    <xdr:rowOff>180975</xdr:rowOff>
                  </from>
                  <to>
                    <xdr:col>14</xdr:col>
                    <xdr:colOff>352425</xdr:colOff>
                    <xdr:row>20</xdr:row>
                    <xdr:rowOff>200025</xdr:rowOff>
                  </to>
                </anchor>
              </controlPr>
            </control>
          </mc:Choice>
        </mc:AlternateContent>
        <mc:AlternateContent xmlns:mc="http://schemas.openxmlformats.org/markup-compatibility/2006">
          <mc:Choice Requires="x14">
            <control shapeId="16403" r:id="rId13" name="Check Box 19">
              <controlPr defaultSize="0" autoFill="0" autoLine="0" autoPict="0">
                <anchor moveWithCells="1">
                  <from>
                    <xdr:col>12</xdr:col>
                    <xdr:colOff>19050</xdr:colOff>
                    <xdr:row>21</xdr:row>
                    <xdr:rowOff>0</xdr:rowOff>
                  </from>
                  <to>
                    <xdr:col>13</xdr:col>
                    <xdr:colOff>485775</xdr:colOff>
                    <xdr:row>22</xdr:row>
                    <xdr:rowOff>19050</xdr:rowOff>
                  </to>
                </anchor>
              </controlPr>
            </control>
          </mc:Choice>
        </mc:AlternateContent>
        <mc:AlternateContent xmlns:mc="http://schemas.openxmlformats.org/markup-compatibility/2006">
          <mc:Choice Requires="x14">
            <control shapeId="16404" r:id="rId14" name="Check Box 20">
              <controlPr defaultSize="0" autoFill="0" autoLine="0" autoPict="0">
                <anchor moveWithCells="1">
                  <from>
                    <xdr:col>12</xdr:col>
                    <xdr:colOff>19050</xdr:colOff>
                    <xdr:row>21</xdr:row>
                    <xdr:rowOff>171450</xdr:rowOff>
                  </from>
                  <to>
                    <xdr:col>13</xdr:col>
                    <xdr:colOff>352425</xdr:colOff>
                    <xdr:row>22</xdr:row>
                    <xdr:rowOff>190500</xdr:rowOff>
                  </to>
                </anchor>
              </controlPr>
            </control>
          </mc:Choice>
        </mc:AlternateContent>
        <mc:AlternateContent xmlns:mc="http://schemas.openxmlformats.org/markup-compatibility/2006">
          <mc:Choice Requires="x14">
            <control shapeId="16405" r:id="rId15" name="Check Box 21">
              <controlPr defaultSize="0" autoFill="0" autoLine="0" autoPict="0">
                <anchor moveWithCells="1">
                  <from>
                    <xdr:col>12</xdr:col>
                    <xdr:colOff>19050</xdr:colOff>
                    <xdr:row>22</xdr:row>
                    <xdr:rowOff>142875</xdr:rowOff>
                  </from>
                  <to>
                    <xdr:col>14</xdr:col>
                    <xdr:colOff>371475</xdr:colOff>
                    <xdr:row>23</xdr:row>
                    <xdr:rowOff>152400</xdr:rowOff>
                  </to>
                </anchor>
              </controlPr>
            </control>
          </mc:Choice>
        </mc:AlternateContent>
        <mc:AlternateContent xmlns:mc="http://schemas.openxmlformats.org/markup-compatibility/2006">
          <mc:Choice Requires="x14">
            <control shapeId="16406" r:id="rId16" name="Check Box 22">
              <controlPr defaultSize="0" autoFill="0" autoLine="0" autoPict="0">
                <anchor moveWithCells="1">
                  <from>
                    <xdr:col>12</xdr:col>
                    <xdr:colOff>19050</xdr:colOff>
                    <xdr:row>23</xdr:row>
                    <xdr:rowOff>152400</xdr:rowOff>
                  </from>
                  <to>
                    <xdr:col>14</xdr:col>
                    <xdr:colOff>438150</xdr:colOff>
                    <xdr:row>24</xdr:row>
                    <xdr:rowOff>161925</xdr:rowOff>
                  </to>
                </anchor>
              </controlPr>
            </control>
          </mc:Choice>
        </mc:AlternateContent>
        <mc:AlternateContent xmlns:mc="http://schemas.openxmlformats.org/markup-compatibility/2006">
          <mc:Choice Requires="x14">
            <control shapeId="16407" r:id="rId17" name="Check Box 23">
              <controlPr defaultSize="0" autoFill="0" autoLine="0" autoPict="0">
                <anchor moveWithCells="1">
                  <from>
                    <xdr:col>15</xdr:col>
                    <xdr:colOff>0</xdr:colOff>
                    <xdr:row>18</xdr:row>
                    <xdr:rowOff>180975</xdr:rowOff>
                  </from>
                  <to>
                    <xdr:col>17</xdr:col>
                    <xdr:colOff>361950</xdr:colOff>
                    <xdr:row>20</xdr:row>
                    <xdr:rowOff>0</xdr:rowOff>
                  </to>
                </anchor>
              </controlPr>
            </control>
          </mc:Choice>
        </mc:AlternateContent>
        <mc:AlternateContent xmlns:mc="http://schemas.openxmlformats.org/markup-compatibility/2006">
          <mc:Choice Requires="x14">
            <control shapeId="16408" r:id="rId18" name="Check Box 24">
              <controlPr defaultSize="0" autoFill="0" autoLine="0" autoPict="0">
                <anchor moveWithCells="1">
                  <from>
                    <xdr:col>15</xdr:col>
                    <xdr:colOff>0</xdr:colOff>
                    <xdr:row>20</xdr:row>
                    <xdr:rowOff>0</xdr:rowOff>
                  </from>
                  <to>
                    <xdr:col>17</xdr:col>
                    <xdr:colOff>466725</xdr:colOff>
                    <xdr:row>21</xdr:row>
                    <xdr:rowOff>9525</xdr:rowOff>
                  </to>
                </anchor>
              </controlPr>
            </control>
          </mc:Choice>
        </mc:AlternateContent>
        <mc:AlternateContent xmlns:mc="http://schemas.openxmlformats.org/markup-compatibility/2006">
          <mc:Choice Requires="x14">
            <control shapeId="16409" r:id="rId19" name="Check Box 25">
              <controlPr defaultSize="0" autoFill="0" autoLine="0" autoPict="0">
                <anchor moveWithCells="1">
                  <from>
                    <xdr:col>14</xdr:col>
                    <xdr:colOff>571500</xdr:colOff>
                    <xdr:row>20</xdr:row>
                    <xdr:rowOff>171450</xdr:rowOff>
                  </from>
                  <to>
                    <xdr:col>17</xdr:col>
                    <xdr:colOff>333375</xdr:colOff>
                    <xdr:row>21</xdr:row>
                    <xdr:rowOff>180975</xdr:rowOff>
                  </to>
                </anchor>
              </controlPr>
            </control>
          </mc:Choice>
        </mc:AlternateContent>
        <mc:AlternateContent xmlns:mc="http://schemas.openxmlformats.org/markup-compatibility/2006">
          <mc:Choice Requires="x14">
            <control shapeId="16410" r:id="rId20" name="Check Box 26">
              <controlPr defaultSize="0" autoFill="0" autoLine="0" autoPict="0">
                <anchor moveWithCells="1">
                  <from>
                    <xdr:col>15</xdr:col>
                    <xdr:colOff>0</xdr:colOff>
                    <xdr:row>21</xdr:row>
                    <xdr:rowOff>161925</xdr:rowOff>
                  </from>
                  <to>
                    <xdr:col>17</xdr:col>
                    <xdr:colOff>409575</xdr:colOff>
                    <xdr:row>22</xdr:row>
                    <xdr:rowOff>180975</xdr:rowOff>
                  </to>
                </anchor>
              </controlPr>
            </control>
          </mc:Choice>
        </mc:AlternateContent>
        <mc:AlternateContent xmlns:mc="http://schemas.openxmlformats.org/markup-compatibility/2006">
          <mc:Choice Requires="x14">
            <control shapeId="16411" r:id="rId21" name="Check Box 27">
              <controlPr defaultSize="0" autoFill="0" autoLine="0" autoPict="0">
                <anchor moveWithCells="1">
                  <from>
                    <xdr:col>2</xdr:col>
                    <xdr:colOff>57150</xdr:colOff>
                    <xdr:row>15</xdr:row>
                    <xdr:rowOff>161925</xdr:rowOff>
                  </from>
                  <to>
                    <xdr:col>2</xdr:col>
                    <xdr:colOff>428625</xdr:colOff>
                    <xdr:row>16</xdr:row>
                    <xdr:rowOff>142875</xdr:rowOff>
                  </to>
                </anchor>
              </controlPr>
            </control>
          </mc:Choice>
        </mc:AlternateContent>
        <mc:AlternateContent xmlns:mc="http://schemas.openxmlformats.org/markup-compatibility/2006">
          <mc:Choice Requires="x14">
            <control shapeId="16412" r:id="rId22" name="Check Box 28">
              <controlPr defaultSize="0" autoFill="0" autoLine="0" autoPict="0">
                <anchor moveWithCells="1">
                  <from>
                    <xdr:col>3</xdr:col>
                    <xdr:colOff>114300</xdr:colOff>
                    <xdr:row>15</xdr:row>
                    <xdr:rowOff>171450</xdr:rowOff>
                  </from>
                  <to>
                    <xdr:col>3</xdr:col>
                    <xdr:colOff>485775</xdr:colOff>
                    <xdr:row>16</xdr:row>
                    <xdr:rowOff>152400</xdr:rowOff>
                  </to>
                </anchor>
              </controlPr>
            </control>
          </mc:Choice>
        </mc:AlternateContent>
        <mc:AlternateContent xmlns:mc="http://schemas.openxmlformats.org/markup-compatibility/2006">
          <mc:Choice Requires="x14">
            <control shapeId="16413" r:id="rId23" name="Check Box 29">
              <controlPr defaultSize="0" autoFill="0" autoLine="0" autoPict="0">
                <anchor moveWithCells="1">
                  <from>
                    <xdr:col>2</xdr:col>
                    <xdr:colOff>57150</xdr:colOff>
                    <xdr:row>19</xdr:row>
                    <xdr:rowOff>161925</xdr:rowOff>
                  </from>
                  <to>
                    <xdr:col>2</xdr:col>
                    <xdr:colOff>428625</xdr:colOff>
                    <xdr:row>20</xdr:row>
                    <xdr:rowOff>180975</xdr:rowOff>
                  </to>
                </anchor>
              </controlPr>
            </control>
          </mc:Choice>
        </mc:AlternateContent>
        <mc:AlternateContent xmlns:mc="http://schemas.openxmlformats.org/markup-compatibility/2006">
          <mc:Choice Requires="x14">
            <control shapeId="16414" r:id="rId24" name="Check Box 30">
              <controlPr defaultSize="0" autoFill="0" autoLine="0" autoPict="0">
                <anchor moveWithCells="1">
                  <from>
                    <xdr:col>3</xdr:col>
                    <xdr:colOff>95250</xdr:colOff>
                    <xdr:row>19</xdr:row>
                    <xdr:rowOff>161925</xdr:rowOff>
                  </from>
                  <to>
                    <xdr:col>3</xdr:col>
                    <xdr:colOff>466725</xdr:colOff>
                    <xdr:row>20</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2"/>
    <pageSetUpPr fitToPage="1"/>
  </sheetPr>
  <dimension ref="A1:C58"/>
  <sheetViews>
    <sheetView view="pageBreakPreview" zoomScale="75" zoomScaleNormal="100" workbookViewId="0">
      <selection activeCell="C2" sqref="C2"/>
    </sheetView>
  </sheetViews>
  <sheetFormatPr defaultRowHeight="15" x14ac:dyDescent="0.2"/>
  <cols>
    <col min="1" max="1" width="10.33203125" style="12" customWidth="1"/>
    <col min="2" max="2" width="1.83203125" style="26" customWidth="1"/>
    <col min="3" max="3" width="130.83203125" style="13" customWidth="1"/>
    <col min="4" max="16384" width="9.33203125" style="14"/>
  </cols>
  <sheetData>
    <row r="1" spans="1:3" s="9" customFormat="1" ht="27" thickBot="1" x14ac:dyDescent="0.25">
      <c r="A1" s="388"/>
      <c r="B1" s="389"/>
      <c r="C1" s="8" t="s">
        <v>21</v>
      </c>
    </row>
    <row r="2" spans="1:3" s="9" customFormat="1" x14ac:dyDescent="0.2">
      <c r="A2" s="10"/>
      <c r="B2" s="23"/>
      <c r="C2" s="11"/>
    </row>
    <row r="3" spans="1:3" s="13" customFormat="1" ht="15.75" x14ac:dyDescent="0.2">
      <c r="A3" s="12"/>
      <c r="B3" s="24"/>
    </row>
    <row r="4" spans="1:3" s="13" customFormat="1" ht="15.75" x14ac:dyDescent="0.2">
      <c r="B4" s="24" t="s">
        <v>22</v>
      </c>
      <c r="C4" s="20"/>
    </row>
    <row r="5" spans="1:3" s="13" customFormat="1" x14ac:dyDescent="0.2">
      <c r="B5" s="25" t="s">
        <v>17</v>
      </c>
      <c r="C5" s="20" t="s">
        <v>23</v>
      </c>
    </row>
    <row r="6" spans="1:3" s="13" customFormat="1" x14ac:dyDescent="0.2">
      <c r="B6" s="25" t="s">
        <v>17</v>
      </c>
      <c r="C6" s="20" t="s">
        <v>150</v>
      </c>
    </row>
    <row r="7" spans="1:3" s="13" customFormat="1" x14ac:dyDescent="0.2">
      <c r="B7" s="25"/>
      <c r="C7" s="20"/>
    </row>
    <row r="8" spans="1:3" s="13" customFormat="1" ht="15.75" x14ac:dyDescent="0.2">
      <c r="B8" s="24" t="s">
        <v>24</v>
      </c>
      <c r="C8" s="20"/>
    </row>
    <row r="9" spans="1:3" s="13" customFormat="1" x14ac:dyDescent="0.2">
      <c r="A9" s="19"/>
      <c r="B9" s="25" t="s">
        <v>17</v>
      </c>
      <c r="C9" s="20" t="s">
        <v>157</v>
      </c>
    </row>
    <row r="10" spans="1:3" s="13" customFormat="1" ht="29.25" x14ac:dyDescent="0.2">
      <c r="A10" s="19"/>
      <c r="B10" s="25" t="s">
        <v>17</v>
      </c>
      <c r="C10" s="20" t="s">
        <v>155</v>
      </c>
    </row>
    <row r="11" spans="1:3" s="13" customFormat="1" x14ac:dyDescent="0.2">
      <c r="A11" s="19"/>
      <c r="B11" s="25"/>
      <c r="C11" s="20"/>
    </row>
    <row r="12" spans="1:3" s="13" customFormat="1" ht="15.75" x14ac:dyDescent="0.2">
      <c r="A12" s="19"/>
      <c r="B12" s="24" t="s">
        <v>37</v>
      </c>
      <c r="C12" s="22"/>
    </row>
    <row r="13" spans="1:3" s="13" customFormat="1" x14ac:dyDescent="0.2">
      <c r="A13" s="19"/>
      <c r="B13" s="25" t="s">
        <v>17</v>
      </c>
      <c r="C13" s="22" t="s">
        <v>158</v>
      </c>
    </row>
    <row r="14" spans="1:3" s="13" customFormat="1" x14ac:dyDescent="0.2">
      <c r="B14" s="25" t="s">
        <v>17</v>
      </c>
      <c r="C14" s="20" t="s">
        <v>38</v>
      </c>
    </row>
    <row r="15" spans="1:3" s="13" customFormat="1" x14ac:dyDescent="0.2">
      <c r="B15" s="25" t="s">
        <v>17</v>
      </c>
      <c r="C15" s="21" t="s">
        <v>25</v>
      </c>
    </row>
    <row r="16" spans="1:3" s="13" customFormat="1" ht="28.5" x14ac:dyDescent="0.2">
      <c r="B16" s="25" t="s">
        <v>17</v>
      </c>
      <c r="C16" s="20" t="s">
        <v>39</v>
      </c>
    </row>
    <row r="17" spans="1:3" s="13" customFormat="1" x14ac:dyDescent="0.2">
      <c r="B17" s="25" t="s">
        <v>17</v>
      </c>
      <c r="C17" s="22" t="s">
        <v>26</v>
      </c>
    </row>
    <row r="18" spans="1:3" s="13" customFormat="1" x14ac:dyDescent="0.2">
      <c r="B18" s="25" t="s">
        <v>17</v>
      </c>
      <c r="C18" s="21" t="s">
        <v>27</v>
      </c>
    </row>
    <row r="19" spans="1:3" s="13" customFormat="1" x14ac:dyDescent="0.2">
      <c r="B19" s="25" t="s">
        <v>17</v>
      </c>
      <c r="C19" s="20" t="s">
        <v>40</v>
      </c>
    </row>
    <row r="20" spans="1:3" s="13" customFormat="1" x14ac:dyDescent="0.2">
      <c r="B20" s="25" t="s">
        <v>17</v>
      </c>
      <c r="C20" s="22" t="s">
        <v>41</v>
      </c>
    </row>
    <row r="21" spans="1:3" s="13" customFormat="1" x14ac:dyDescent="0.2">
      <c r="A21" s="19"/>
      <c r="B21" s="25" t="s">
        <v>17</v>
      </c>
      <c r="C21" s="20" t="s">
        <v>151</v>
      </c>
    </row>
    <row r="22" spans="1:3" s="13" customFormat="1" x14ac:dyDescent="0.2">
      <c r="A22" s="19"/>
      <c r="B22" s="25" t="s">
        <v>17</v>
      </c>
      <c r="C22" s="20" t="s">
        <v>152</v>
      </c>
    </row>
    <row r="23" spans="1:3" s="13" customFormat="1" x14ac:dyDescent="0.2">
      <c r="B23" s="25" t="s">
        <v>17</v>
      </c>
      <c r="C23" s="22" t="s">
        <v>42</v>
      </c>
    </row>
    <row r="24" spans="1:3" s="13" customFormat="1" ht="15.75" customHeight="1" x14ac:dyDescent="0.2">
      <c r="B24" s="25" t="s">
        <v>17</v>
      </c>
      <c r="C24" s="20" t="s">
        <v>27</v>
      </c>
    </row>
    <row r="25" spans="1:3" s="13" customFormat="1" x14ac:dyDescent="0.2">
      <c r="B25" s="25" t="s">
        <v>17</v>
      </c>
      <c r="C25" s="20" t="s">
        <v>43</v>
      </c>
    </row>
    <row r="26" spans="1:3" s="13" customFormat="1" x14ac:dyDescent="0.2">
      <c r="B26" s="25" t="s">
        <v>17</v>
      </c>
      <c r="C26" s="22" t="s">
        <v>44</v>
      </c>
    </row>
    <row r="27" spans="1:3" s="13" customFormat="1" x14ac:dyDescent="0.2">
      <c r="B27" s="25" t="s">
        <v>17</v>
      </c>
      <c r="C27" s="20" t="s">
        <v>45</v>
      </c>
    </row>
    <row r="28" spans="1:3" s="13" customFormat="1" x14ac:dyDescent="0.2">
      <c r="A28" s="19"/>
      <c r="B28" s="25" t="s">
        <v>17</v>
      </c>
      <c r="C28" s="20" t="s">
        <v>46</v>
      </c>
    </row>
    <row r="29" spans="1:3" s="13" customFormat="1" x14ac:dyDescent="0.2">
      <c r="A29" s="19"/>
      <c r="B29" s="25" t="s">
        <v>17</v>
      </c>
      <c r="C29" s="20" t="s">
        <v>47</v>
      </c>
    </row>
    <row r="30" spans="1:3" s="13" customFormat="1" x14ac:dyDescent="0.2">
      <c r="B30" s="25" t="s">
        <v>17</v>
      </c>
      <c r="C30" s="22" t="s">
        <v>48</v>
      </c>
    </row>
    <row r="31" spans="1:3" s="13" customFormat="1" x14ac:dyDescent="0.2">
      <c r="B31" s="25" t="s">
        <v>17</v>
      </c>
      <c r="C31" s="20" t="s">
        <v>151</v>
      </c>
    </row>
    <row r="32" spans="1:3" s="13" customFormat="1" x14ac:dyDescent="0.2">
      <c r="B32" s="25" t="s">
        <v>17</v>
      </c>
      <c r="C32" s="20" t="s">
        <v>152</v>
      </c>
    </row>
    <row r="33" spans="1:3" s="13" customFormat="1" x14ac:dyDescent="0.2">
      <c r="B33" s="25"/>
      <c r="C33" s="20"/>
    </row>
    <row r="34" spans="1:3" s="13" customFormat="1" ht="15.75" x14ac:dyDescent="0.2">
      <c r="B34" s="24" t="s">
        <v>28</v>
      </c>
      <c r="C34" s="20"/>
    </row>
    <row r="35" spans="1:3" s="13" customFormat="1" x14ac:dyDescent="0.2">
      <c r="A35" s="19"/>
      <c r="B35" s="25" t="s">
        <v>17</v>
      </c>
      <c r="C35" s="20" t="s">
        <v>153</v>
      </c>
    </row>
    <row r="36" spans="1:3" s="13" customFormat="1" x14ac:dyDescent="0.2">
      <c r="B36" s="25" t="s">
        <v>17</v>
      </c>
      <c r="C36" s="20" t="s">
        <v>49</v>
      </c>
    </row>
    <row r="37" spans="1:3" s="13" customFormat="1" x14ac:dyDescent="0.2">
      <c r="B37" s="25" t="s">
        <v>17</v>
      </c>
      <c r="C37" s="20" t="s">
        <v>29</v>
      </c>
    </row>
    <row r="38" spans="1:3" s="13" customFormat="1" x14ac:dyDescent="0.2">
      <c r="B38" s="25" t="s">
        <v>17</v>
      </c>
      <c r="C38" s="20" t="s">
        <v>154</v>
      </c>
    </row>
    <row r="39" spans="1:3" s="13" customFormat="1" x14ac:dyDescent="0.2">
      <c r="B39" s="25"/>
      <c r="C39" s="20"/>
    </row>
    <row r="40" spans="1:3" s="13" customFormat="1" ht="15.75" x14ac:dyDescent="0.2">
      <c r="A40" s="19"/>
      <c r="B40" s="24" t="s">
        <v>30</v>
      </c>
      <c r="C40" s="20"/>
    </row>
    <row r="41" spans="1:3" s="13" customFormat="1" x14ac:dyDescent="0.2">
      <c r="B41" s="25" t="s">
        <v>17</v>
      </c>
      <c r="C41" s="20" t="s">
        <v>156</v>
      </c>
    </row>
    <row r="42" spans="1:3" s="13" customFormat="1" ht="15.75" x14ac:dyDescent="0.2">
      <c r="B42" s="24"/>
      <c r="C42" s="20"/>
    </row>
    <row r="43" spans="1:3" s="13" customFormat="1" x14ac:dyDescent="0.2">
      <c r="B43" s="25"/>
      <c r="C43" s="20"/>
    </row>
    <row r="44" spans="1:3" s="13" customFormat="1" x14ac:dyDescent="0.2">
      <c r="B44" s="25"/>
      <c r="C44" s="20"/>
    </row>
    <row r="45" spans="1:3" s="13" customFormat="1" ht="15.75" x14ac:dyDescent="0.2">
      <c r="B45" s="24"/>
      <c r="C45" s="16"/>
    </row>
    <row r="46" spans="1:3" s="13" customFormat="1" ht="15.75" x14ac:dyDescent="0.2">
      <c r="B46" s="24"/>
      <c r="C46" s="16"/>
    </row>
    <row r="47" spans="1:3" s="13" customFormat="1" ht="15.75" x14ac:dyDescent="0.2">
      <c r="B47" s="24"/>
      <c r="C47" s="16"/>
    </row>
    <row r="48" spans="1:3" s="13" customFormat="1" x14ac:dyDescent="0.2">
      <c r="B48" s="26"/>
      <c r="C48" s="15"/>
    </row>
    <row r="49" spans="2:3" s="13" customFormat="1" x14ac:dyDescent="0.2">
      <c r="B49" s="26"/>
    </row>
    <row r="50" spans="2:3" s="13" customFormat="1" x14ac:dyDescent="0.2">
      <c r="B50" s="26"/>
      <c r="C50" s="15"/>
    </row>
    <row r="51" spans="2:3" s="13" customFormat="1" x14ac:dyDescent="0.2">
      <c r="B51" s="26"/>
    </row>
    <row r="52" spans="2:3" s="13" customFormat="1" ht="15.75" x14ac:dyDescent="0.2">
      <c r="B52" s="24"/>
      <c r="C52" s="16"/>
    </row>
    <row r="53" spans="2:3" s="13" customFormat="1" ht="15.75" x14ac:dyDescent="0.2">
      <c r="B53" s="24"/>
      <c r="C53" s="16"/>
    </row>
    <row r="54" spans="2:3" s="13" customFormat="1" ht="15.75" x14ac:dyDescent="0.2">
      <c r="B54" s="24"/>
      <c r="C54" s="16"/>
    </row>
    <row r="55" spans="2:3" s="13" customFormat="1" ht="15.75" x14ac:dyDescent="0.2">
      <c r="B55" s="24"/>
      <c r="C55" s="16"/>
    </row>
    <row r="56" spans="2:3" s="13" customFormat="1" x14ac:dyDescent="0.2">
      <c r="B56" s="26"/>
    </row>
    <row r="57" spans="2:3" s="13" customFormat="1" x14ac:dyDescent="0.2">
      <c r="B57" s="26"/>
    </row>
    <row r="58" spans="2:3" s="13" customFormat="1" x14ac:dyDescent="0.2">
      <c r="B58" s="26"/>
    </row>
  </sheetData>
  <mergeCells count="1">
    <mergeCell ref="A1:B1"/>
  </mergeCells>
  <phoneticPr fontId="0" type="noConversion"/>
  <pageMargins left="0.25" right="0.26" top="0.5" bottom="0.5" header="0.5" footer="0.5"/>
  <pageSetup scale="7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dimension ref="A1:T38"/>
  <sheetViews>
    <sheetView workbookViewId="0">
      <selection activeCell="A6" sqref="A6:C10"/>
    </sheetView>
  </sheetViews>
  <sheetFormatPr defaultRowHeight="12.75" x14ac:dyDescent="0.2"/>
  <cols>
    <col min="1" max="1" width="50.83203125" style="1" bestFit="1" customWidth="1"/>
    <col min="2" max="2" width="16.6640625" style="1" bestFit="1" customWidth="1"/>
    <col min="3" max="4" width="10.5" style="1" bestFit="1" customWidth="1"/>
    <col min="5" max="5" width="10.5" style="1" customWidth="1"/>
    <col min="6" max="7" width="16.1640625" style="1" bestFit="1" customWidth="1"/>
    <col min="8" max="8" width="11.83203125" style="1" bestFit="1" customWidth="1"/>
    <col min="9" max="9" width="11.33203125" style="1" bestFit="1" customWidth="1"/>
    <col min="10" max="10" width="12.33203125" style="1" bestFit="1" customWidth="1"/>
    <col min="11" max="11" width="11.33203125" style="1" bestFit="1" customWidth="1"/>
    <col min="12" max="12" width="11.33203125" style="1" customWidth="1"/>
    <col min="13" max="13" width="8.1640625" style="1" bestFit="1" customWidth="1"/>
    <col min="14" max="14" width="6.83203125" style="1" bestFit="1" customWidth="1"/>
    <col min="15" max="18" width="9.33203125" style="1"/>
    <col min="19" max="19" width="10" style="1" bestFit="1" customWidth="1"/>
    <col min="20" max="20" width="14.33203125" style="1" bestFit="1" customWidth="1"/>
    <col min="21" max="21" width="6.6640625" style="1" bestFit="1" customWidth="1"/>
    <col min="22" max="22" width="8.33203125" style="1" customWidth="1"/>
    <col min="23" max="23" width="13.6640625" style="1" bestFit="1" customWidth="1"/>
    <col min="24" max="16384" width="9.33203125" style="1"/>
  </cols>
  <sheetData>
    <row r="1" spans="1:20" x14ac:dyDescent="0.2">
      <c r="A1" s="1" t="s">
        <v>3</v>
      </c>
      <c r="B1" s="1" t="s">
        <v>4</v>
      </c>
      <c r="C1" s="1" t="s">
        <v>5</v>
      </c>
      <c r="D1" s="1" t="s">
        <v>1</v>
      </c>
      <c r="E1" s="1" t="s">
        <v>20</v>
      </c>
      <c r="F1" s="1" t="s">
        <v>9</v>
      </c>
      <c r="G1" s="1" t="s">
        <v>6</v>
      </c>
      <c r="H1" s="1" t="s">
        <v>18</v>
      </c>
      <c r="I1" s="1" t="s">
        <v>2</v>
      </c>
      <c r="J1" s="1" t="s">
        <v>7</v>
      </c>
      <c r="R1" s="1" t="s">
        <v>14</v>
      </c>
      <c r="T1" s="17" t="e">
        <f>#REF!</f>
        <v>#REF!</v>
      </c>
    </row>
    <row r="2" spans="1:20" x14ac:dyDescent="0.2">
      <c r="A2" s="4" t="e">
        <f>IF(#REF!="","",#REF!)</f>
        <v>#REF!</v>
      </c>
      <c r="B2" s="5" t="e">
        <f>IF(#REF!="","",#REF!)</f>
        <v>#REF!</v>
      </c>
      <c r="C2" s="6" t="e">
        <f>IF(#REF!="","",#REF!)</f>
        <v>#REF!</v>
      </c>
      <c r="D2" s="6" t="e">
        <f>IF(#REF!="","",#REF!)</f>
        <v>#REF!</v>
      </c>
      <c r="E2" s="1" t="e">
        <f>IF(#REF!="","",HOUR(#REF!)) - IF(#REF!="","",HOUR(#REF!))</f>
        <v>#REF!</v>
      </c>
      <c r="F2" s="6" t="e">
        <f>IF(#REF!="","",#REF!)</f>
        <v>#REF!</v>
      </c>
      <c r="G2" s="6" t="e">
        <f>IF(#REF!="","",#REF!)</f>
        <v>#REF!</v>
      </c>
      <c r="H2" s="6" t="e">
        <f>IF(#REF!="","",#REF!)</f>
        <v>#REF!</v>
      </c>
      <c r="I2" s="3" t="e">
        <f>IF(#REF!="","",#REF!)</f>
        <v>#REF!</v>
      </c>
      <c r="J2" s="3" t="e">
        <f>IF(#REF!="","",#REF!)</f>
        <v>#REF!</v>
      </c>
      <c r="L2" s="3"/>
      <c r="M2" s="3"/>
      <c r="N2" s="3"/>
      <c r="O2" s="3"/>
      <c r="P2" s="3"/>
      <c r="R2" s="1" t="s">
        <v>10</v>
      </c>
      <c r="S2" s="1" t="e">
        <f>FIND("(",T1)</f>
        <v>#REF!</v>
      </c>
      <c r="T2" s="1" t="e">
        <f>IF(ISERROR(S2),T1,REPLACE(T1,S2,1,""))</f>
        <v>#REF!</v>
      </c>
    </row>
    <row r="3" spans="1:20" x14ac:dyDescent="0.2">
      <c r="R3" s="1" t="s">
        <v>11</v>
      </c>
      <c r="S3" s="1" t="e">
        <f>FIND(")",T2)</f>
        <v>#REF!</v>
      </c>
      <c r="T3" s="1" t="e">
        <f>IF(ISERROR(S3),T2,REPLACE(T2,S3,1,""))</f>
        <v>#REF!</v>
      </c>
    </row>
    <row r="4" spans="1:20" x14ac:dyDescent="0.2">
      <c r="R4" s="1" t="s">
        <v>12</v>
      </c>
      <c r="S4" s="1" t="e">
        <f>FIND("-",T3)</f>
        <v>#REF!</v>
      </c>
      <c r="T4" s="1" t="e">
        <f>IF(ISERROR(S4),T3,REPLACE(T3,S4,1,""))</f>
        <v>#REF!</v>
      </c>
    </row>
    <row r="5" spans="1:20" x14ac:dyDescent="0.2">
      <c r="R5" s="1" t="s">
        <v>12</v>
      </c>
      <c r="S5" s="1" t="e">
        <f>FIND("-",T4)</f>
        <v>#REF!</v>
      </c>
      <c r="T5" s="1" t="e">
        <f>IF(ISERROR(S5),T4,REPLACE(T4,S5,1,""))</f>
        <v>#REF!</v>
      </c>
    </row>
    <row r="6" spans="1:20" x14ac:dyDescent="0.2">
      <c r="A6" s="1" t="s">
        <v>8</v>
      </c>
      <c r="B6" s="1" t="s">
        <v>16</v>
      </c>
      <c r="C6" s="1" t="s">
        <v>19</v>
      </c>
      <c r="Q6" s="1" t="s">
        <v>13</v>
      </c>
      <c r="R6" s="1" t="e">
        <f>FIND(" ",T5)</f>
        <v>#REF!</v>
      </c>
      <c r="S6" s="1" t="e">
        <f>IF(ISERROR(R6),T5,REPLACE(T5,R6,1,""))</f>
        <v>#REF!</v>
      </c>
    </row>
    <row r="7" spans="1:20" x14ac:dyDescent="0.2">
      <c r="A7" s="1" t="e">
        <f>#REF!</f>
        <v>#REF!</v>
      </c>
      <c r="B7" s="1" t="e">
        <f>#REF!</f>
        <v>#REF!</v>
      </c>
      <c r="C7" s="7" t="e">
        <f>#REF!</f>
        <v>#REF!</v>
      </c>
      <c r="D7" s="1" t="e">
        <f t="shared" ref="D7:D21" si="0">IF(A7&lt;&gt;0,"Yes", "No")</f>
        <v>#REF!</v>
      </c>
      <c r="Q7" s="1" t="s">
        <v>13</v>
      </c>
      <c r="R7" s="1" t="e">
        <f>FIND(" ",S6)</f>
        <v>#REF!</v>
      </c>
      <c r="S7" s="1" t="e">
        <f>IF(ISERROR(R7),S6,REPLACE(S6,R7,1,""))</f>
        <v>#REF!</v>
      </c>
    </row>
    <row r="8" spans="1:20" x14ac:dyDescent="0.2">
      <c r="A8" s="1" t="e">
        <f>#REF!</f>
        <v>#REF!</v>
      </c>
      <c r="B8" s="1" t="e">
        <f>#REF!</f>
        <v>#REF!</v>
      </c>
      <c r="C8" s="7" t="e">
        <f>#REF!</f>
        <v>#REF!</v>
      </c>
      <c r="D8" s="1" t="e">
        <f t="shared" si="0"/>
        <v>#REF!</v>
      </c>
      <c r="Q8" s="1" t="s">
        <v>15</v>
      </c>
      <c r="R8" s="1" t="e">
        <f>FIND(".",S6)</f>
        <v>#REF!</v>
      </c>
      <c r="S8" s="1" t="e">
        <f>IF(ISERROR(R8),S7,REPLACE(S7,R8,1,""))</f>
        <v>#REF!</v>
      </c>
    </row>
    <row r="9" spans="1:20" x14ac:dyDescent="0.2">
      <c r="A9" s="1" t="e">
        <f>#REF!</f>
        <v>#REF!</v>
      </c>
      <c r="B9" s="1" t="e">
        <f>#REF!</f>
        <v>#REF!</v>
      </c>
      <c r="C9" s="7" t="e">
        <f>#REF!</f>
        <v>#REF!</v>
      </c>
      <c r="D9" s="1" t="e">
        <f t="shared" si="0"/>
        <v>#REF!</v>
      </c>
      <c r="Q9" s="1" t="s">
        <v>15</v>
      </c>
      <c r="R9" s="1" t="e">
        <f>FIND(".",S8)</f>
        <v>#REF!</v>
      </c>
      <c r="S9" s="1" t="e">
        <f>IF(ISERROR(R9),S8,REPLACE(S8,R9,1,""))</f>
        <v>#REF!</v>
      </c>
    </row>
    <row r="10" spans="1:20" x14ac:dyDescent="0.2">
      <c r="A10" s="1" t="e">
        <f>#REF!</f>
        <v>#REF!</v>
      </c>
      <c r="B10" s="1" t="e">
        <f>#REF!</f>
        <v>#REF!</v>
      </c>
      <c r="C10" s="7" t="e">
        <f>#REF!</f>
        <v>#REF!</v>
      </c>
      <c r="D10" s="1" t="e">
        <f t="shared" si="0"/>
        <v>#REF!</v>
      </c>
    </row>
    <row r="11" spans="1:20" hidden="1" x14ac:dyDescent="0.2">
      <c r="A11" s="1" t="e">
        <f>#REF!</f>
        <v>#REF!</v>
      </c>
      <c r="B11" s="1" t="e">
        <f>#REF!</f>
        <v>#REF!</v>
      </c>
      <c r="C11" s="7" t="e">
        <f>#REF!</f>
        <v>#REF!</v>
      </c>
      <c r="D11" s="1" t="e">
        <f t="shared" si="0"/>
        <v>#REF!</v>
      </c>
    </row>
    <row r="12" spans="1:20" hidden="1" x14ac:dyDescent="0.2">
      <c r="A12" s="1" t="e">
        <f>#REF!</f>
        <v>#REF!</v>
      </c>
      <c r="B12" s="1" t="e">
        <f>#REF!</f>
        <v>#REF!</v>
      </c>
      <c r="C12" s="7" t="e">
        <f>#REF!</f>
        <v>#REF!</v>
      </c>
      <c r="D12" s="1" t="e">
        <f t="shared" si="0"/>
        <v>#REF!</v>
      </c>
    </row>
    <row r="13" spans="1:20" hidden="1" x14ac:dyDescent="0.2">
      <c r="A13" s="1" t="e">
        <f>#REF!</f>
        <v>#REF!</v>
      </c>
      <c r="B13" s="1" t="e">
        <f>#REF!</f>
        <v>#REF!</v>
      </c>
      <c r="C13" s="7" t="e">
        <f>#REF!</f>
        <v>#REF!</v>
      </c>
      <c r="D13" s="1" t="e">
        <f t="shared" si="0"/>
        <v>#REF!</v>
      </c>
    </row>
    <row r="14" spans="1:20" hidden="1" x14ac:dyDescent="0.2">
      <c r="A14" s="1" t="e">
        <f>#REF!</f>
        <v>#REF!</v>
      </c>
      <c r="B14" s="1" t="e">
        <f>#REF!</f>
        <v>#REF!</v>
      </c>
      <c r="C14" s="7" t="e">
        <f>#REF!</f>
        <v>#REF!</v>
      </c>
      <c r="D14" s="1" t="e">
        <f t="shared" si="0"/>
        <v>#REF!</v>
      </c>
    </row>
    <row r="15" spans="1:20" hidden="1" x14ac:dyDescent="0.2">
      <c r="A15" s="1" t="e">
        <f>#REF!</f>
        <v>#REF!</v>
      </c>
      <c r="B15" s="1" t="e">
        <f>#REF!</f>
        <v>#REF!</v>
      </c>
      <c r="C15" s="7" t="e">
        <f>#REF!</f>
        <v>#REF!</v>
      </c>
      <c r="D15" s="1" t="e">
        <f t="shared" si="0"/>
        <v>#REF!</v>
      </c>
    </row>
    <row r="16" spans="1:20" hidden="1" x14ac:dyDescent="0.2">
      <c r="A16" s="1" t="e">
        <f>#REF!</f>
        <v>#REF!</v>
      </c>
      <c r="B16" s="1" t="e">
        <f>#REF!</f>
        <v>#REF!</v>
      </c>
      <c r="C16" s="7" t="e">
        <f>#REF!</f>
        <v>#REF!</v>
      </c>
      <c r="D16" s="1" t="e">
        <f t="shared" si="0"/>
        <v>#REF!</v>
      </c>
    </row>
    <row r="17" spans="1:5" hidden="1" x14ac:dyDescent="0.2">
      <c r="A17" s="1" t="e">
        <f>#REF!</f>
        <v>#REF!</v>
      </c>
      <c r="B17" s="1" t="e">
        <f>#REF!</f>
        <v>#REF!</v>
      </c>
      <c r="C17" s="7" t="e">
        <f>#REF!</f>
        <v>#REF!</v>
      </c>
      <c r="D17" s="1" t="e">
        <f t="shared" si="0"/>
        <v>#REF!</v>
      </c>
    </row>
    <row r="18" spans="1:5" hidden="1" x14ac:dyDescent="0.2">
      <c r="A18" s="1" t="e">
        <f>#REF!</f>
        <v>#REF!</v>
      </c>
      <c r="B18" s="1" t="e">
        <f>#REF!</f>
        <v>#REF!</v>
      </c>
      <c r="C18" s="7" t="e">
        <f>#REF!</f>
        <v>#REF!</v>
      </c>
      <c r="D18" s="1" t="e">
        <f t="shared" si="0"/>
        <v>#REF!</v>
      </c>
    </row>
    <row r="19" spans="1:5" hidden="1" x14ac:dyDescent="0.2">
      <c r="A19" s="1" t="e">
        <f>#REF!</f>
        <v>#REF!</v>
      </c>
      <c r="B19" s="1" t="e">
        <f>#REF!</f>
        <v>#REF!</v>
      </c>
      <c r="C19" s="7" t="e">
        <f>#REF!</f>
        <v>#REF!</v>
      </c>
      <c r="D19" s="1" t="e">
        <f t="shared" si="0"/>
        <v>#REF!</v>
      </c>
    </row>
    <row r="20" spans="1:5" hidden="1" x14ac:dyDescent="0.2">
      <c r="A20" s="1" t="e">
        <f>#REF!</f>
        <v>#REF!</v>
      </c>
      <c r="B20" s="1" t="e">
        <f>#REF!</f>
        <v>#REF!</v>
      </c>
      <c r="C20" s="7" t="e">
        <f>#REF!</f>
        <v>#REF!</v>
      </c>
      <c r="D20" s="1" t="e">
        <f t="shared" si="0"/>
        <v>#REF!</v>
      </c>
    </row>
    <row r="21" spans="1:5" hidden="1" x14ac:dyDescent="0.2">
      <c r="A21" s="1" t="e">
        <f>#REF!</f>
        <v>#REF!</v>
      </c>
      <c r="B21" s="1" t="e">
        <f>#REF!</f>
        <v>#REF!</v>
      </c>
      <c r="C21" s="7" t="e">
        <f>#REF!</f>
        <v>#REF!</v>
      </c>
      <c r="D21" s="1" t="e">
        <f t="shared" si="0"/>
        <v>#REF!</v>
      </c>
    </row>
    <row r="24" spans="1:5" x14ac:dyDescent="0.2">
      <c r="D24" s="18"/>
      <c r="E24" s="18"/>
    </row>
    <row r="25" spans="1:5" x14ac:dyDescent="0.2">
      <c r="D25" s="6"/>
      <c r="E25" s="6"/>
    </row>
    <row r="26" spans="1:5" x14ac:dyDescent="0.2">
      <c r="D26" s="6"/>
      <c r="E26" s="6"/>
    </row>
    <row r="27" spans="1:5" x14ac:dyDescent="0.2">
      <c r="D27" s="6"/>
      <c r="E27" s="6"/>
    </row>
    <row r="28" spans="1:5" x14ac:dyDescent="0.2">
      <c r="D28" s="6"/>
      <c r="E28" s="6"/>
    </row>
    <row r="29" spans="1:5" x14ac:dyDescent="0.2">
      <c r="D29" s="6"/>
      <c r="E29" s="6"/>
    </row>
    <row r="30" spans="1:5" x14ac:dyDescent="0.2">
      <c r="D30" s="6"/>
      <c r="E30" s="6"/>
    </row>
    <row r="31" spans="1:5" x14ac:dyDescent="0.2">
      <c r="D31" s="6"/>
      <c r="E31" s="6"/>
    </row>
    <row r="32" spans="1:5" x14ac:dyDescent="0.2">
      <c r="D32" s="6"/>
      <c r="E32" s="6"/>
    </row>
    <row r="33" spans="4:5" x14ac:dyDescent="0.2">
      <c r="D33" s="6"/>
      <c r="E33" s="6"/>
    </row>
    <row r="34" spans="4:5" x14ac:dyDescent="0.2">
      <c r="D34" s="6"/>
      <c r="E34" s="6"/>
    </row>
    <row r="35" spans="4:5" x14ac:dyDescent="0.2">
      <c r="D35" s="6"/>
      <c r="E35" s="6"/>
    </row>
    <row r="36" spans="4:5" x14ac:dyDescent="0.2">
      <c r="D36" s="6"/>
      <c r="E36" s="6"/>
    </row>
    <row r="37" spans="4:5" x14ac:dyDescent="0.2">
      <c r="D37" s="6"/>
      <c r="E37" s="6"/>
    </row>
    <row r="38" spans="4:5" x14ac:dyDescent="0.2">
      <c r="D38" s="6"/>
      <c r="E38" s="6"/>
    </row>
  </sheetData>
  <autoFilter ref="A6:D21">
    <filterColumn colId="3">
      <filters>
        <filter val="Yes"/>
      </filters>
    </filterColumn>
  </autoFilter>
  <phoneticPr fontId="0" type="noConversion"/>
  <pageMargins left="0.5" right="0.5" top="0.5" bottom="0.5" header="0.5" footer="0.5"/>
  <pageSetup scale="85" orientation="landscape"/>
  <headerFooter alignWithMargins="0">
    <oddFooter>&amp;CPage &amp;P&amp;R&amp;F / &amp;D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1"/>
  <sheetViews>
    <sheetView workbookViewId="0">
      <selection sqref="A1:B1"/>
    </sheetView>
  </sheetViews>
  <sheetFormatPr defaultRowHeight="12.75" x14ac:dyDescent="0.2"/>
  <cols>
    <col min="1" max="1" width="29.5" style="114" customWidth="1"/>
    <col min="2" max="2" width="130.1640625" style="114" customWidth="1"/>
    <col min="3" max="16384" width="9.33203125" style="114"/>
  </cols>
  <sheetData>
    <row r="1" spans="1:2" ht="15.75" x14ac:dyDescent="0.2">
      <c r="A1" s="390" t="s">
        <v>182</v>
      </c>
      <c r="B1" s="390"/>
    </row>
    <row r="2" spans="1:2" ht="15" x14ac:dyDescent="0.2">
      <c r="A2" s="124"/>
      <c r="B2" s="120"/>
    </row>
    <row r="3" spans="1:2" ht="71.25" x14ac:dyDescent="0.2">
      <c r="A3" s="118" t="s">
        <v>180</v>
      </c>
      <c r="B3" s="115" t="s">
        <v>181</v>
      </c>
    </row>
    <row r="4" spans="1:2" ht="15.75" x14ac:dyDescent="0.2">
      <c r="A4" s="122"/>
      <c r="B4" s="117"/>
    </row>
    <row r="5" spans="1:2" ht="71.25" x14ac:dyDescent="0.2">
      <c r="A5" s="118" t="s">
        <v>183</v>
      </c>
      <c r="B5" s="115" t="s">
        <v>184</v>
      </c>
    </row>
    <row r="6" spans="1:2" ht="15.75" hidden="1" x14ac:dyDescent="0.2">
      <c r="A6" s="122"/>
      <c r="B6" s="117"/>
    </row>
    <row r="7" spans="1:2" ht="28.5" x14ac:dyDescent="0.2">
      <c r="A7" s="118" t="s">
        <v>185</v>
      </c>
      <c r="B7" s="115" t="s">
        <v>186</v>
      </c>
    </row>
    <row r="8" spans="1:2" ht="15.75" x14ac:dyDescent="0.2">
      <c r="A8" s="123"/>
      <c r="B8" s="116"/>
    </row>
    <row r="9" spans="1:2" ht="42.75" x14ac:dyDescent="0.2">
      <c r="A9" s="391" t="s">
        <v>187</v>
      </c>
      <c r="B9" s="115" t="s">
        <v>188</v>
      </c>
    </row>
    <row r="10" spans="1:2" ht="14.25" x14ac:dyDescent="0.2">
      <c r="A10" s="391"/>
      <c r="B10" s="119" t="s">
        <v>195</v>
      </c>
    </row>
    <row r="11" spans="1:2" ht="14.25" x14ac:dyDescent="0.2">
      <c r="A11" s="391"/>
      <c r="B11" s="119" t="s">
        <v>196</v>
      </c>
    </row>
    <row r="12" spans="1:2" ht="14.25" x14ac:dyDescent="0.2">
      <c r="A12" s="391"/>
      <c r="B12" s="119" t="s">
        <v>197</v>
      </c>
    </row>
    <row r="13" spans="1:2" ht="14.25" x14ac:dyDescent="0.2">
      <c r="A13" s="391"/>
      <c r="B13" s="119" t="s">
        <v>198</v>
      </c>
    </row>
    <row r="14" spans="1:2" ht="14.25" x14ac:dyDescent="0.2">
      <c r="A14" s="392"/>
      <c r="B14" s="119" t="s">
        <v>199</v>
      </c>
    </row>
    <row r="15" spans="1:2" ht="15.75" x14ac:dyDescent="0.2">
      <c r="A15" s="123"/>
      <c r="B15" s="116"/>
    </row>
    <row r="16" spans="1:2" ht="14.25" x14ac:dyDescent="0.2">
      <c r="A16" s="391" t="s">
        <v>189</v>
      </c>
      <c r="B16" s="115" t="s">
        <v>192</v>
      </c>
    </row>
    <row r="17" spans="1:2" ht="14.25" x14ac:dyDescent="0.2">
      <c r="A17" s="391"/>
      <c r="B17" s="119" t="s">
        <v>193</v>
      </c>
    </row>
    <row r="18" spans="1:2" ht="14.25" x14ac:dyDescent="0.2">
      <c r="A18" s="392"/>
      <c r="B18" s="119" t="s">
        <v>194</v>
      </c>
    </row>
    <row r="19" spans="1:2" ht="15.75" x14ac:dyDescent="0.2">
      <c r="A19" s="122"/>
      <c r="B19" s="116"/>
    </row>
    <row r="20" spans="1:2" ht="57" x14ac:dyDescent="0.2">
      <c r="A20" s="121" t="s">
        <v>190</v>
      </c>
      <c r="B20" s="115" t="s">
        <v>191</v>
      </c>
    </row>
    <row r="21" spans="1:2" ht="12.75" customHeight="1" x14ac:dyDescent="0.2">
      <c r="A21" s="123"/>
      <c r="B21" s="116"/>
    </row>
  </sheetData>
  <mergeCells count="3">
    <mergeCell ref="A1:B1"/>
    <mergeCell ref="A9:A14"/>
    <mergeCell ref="A16:A18"/>
  </mergeCells>
  <pageMargins left="0.7" right="0.7" top="0.75" bottom="0.75" header="0.3" footer="0.3"/>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Menu</vt:lpstr>
      <vt:lpstr>Menu (2)</vt:lpstr>
      <vt:lpstr>Menu (3)</vt:lpstr>
      <vt:lpstr>Menu (4)</vt:lpstr>
      <vt:lpstr>Conference Centre Details</vt:lpstr>
      <vt:lpstr>Input</vt:lpstr>
      <vt:lpstr>Catering Policies</vt:lpstr>
      <vt:lpstr>Input!Print_Area</vt:lpstr>
      <vt:lpstr>Menu!Print_Area</vt:lpstr>
      <vt:lpstr>'Menu (2)'!Print_Area</vt:lpstr>
      <vt:lpstr>'Menu (3)'!Print_Area</vt:lpstr>
      <vt:lpstr>'Menu (4)'!Print_Area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Valued Microsoft Customer</dc:creator>
  <cp:lastModifiedBy>Collins, Ashlee</cp:lastModifiedBy>
  <cp:lastPrinted>2016-10-21T20:55:36Z</cp:lastPrinted>
  <dcterms:created xsi:type="dcterms:W3CDTF">1997-02-12T19:17:22Z</dcterms:created>
  <dcterms:modified xsi:type="dcterms:W3CDTF">2018-04-18T20:28:20Z</dcterms:modified>
</cp:coreProperties>
</file>